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900" tabRatio="500"/>
  </bookViews>
  <sheets>
    <sheet name="PV, Add &amp; Subt" sheetId="1" r:id="rId1"/>
    <sheet name="Mult" sheetId="2" r:id="rId2"/>
    <sheet name="Div" sheetId="3" r:id="rId3"/>
    <sheet name="Fractions 1" sheetId="4" r:id="rId4"/>
    <sheet name="Fractions 2" sheetId="5" r:id="rId5"/>
    <sheet name="Decimals" sheetId="6" r:id="rId6"/>
    <sheet name="Measurement" sheetId="7" r:id="rId7"/>
    <sheet name="Copy of Blank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6" i="8" l="1"/>
  <c r="Z26" i="8"/>
  <c r="Z29" i="8"/>
  <c r="Z30" i="8"/>
  <c r="Z31" i="8"/>
  <c r="Z32" i="8"/>
  <c r="S26" i="8"/>
  <c r="R26" i="8"/>
  <c r="R29" i="8"/>
  <c r="R30" i="8"/>
  <c r="R31" i="8"/>
  <c r="R32" i="8"/>
  <c r="K26" i="8"/>
  <c r="J26" i="8"/>
  <c r="J29" i="8"/>
  <c r="J30" i="8"/>
  <c r="J31" i="8"/>
  <c r="J32" i="8"/>
  <c r="C26" i="8"/>
  <c r="B26" i="8"/>
  <c r="B29" i="8"/>
  <c r="B30" i="8"/>
  <c r="B31" i="8"/>
  <c r="B32" i="8"/>
  <c r="AG26" i="8"/>
  <c r="AF26" i="8"/>
  <c r="AF29" i="8"/>
  <c r="AF30" i="8"/>
  <c r="AF31" i="8"/>
  <c r="AE26" i="8"/>
  <c r="AD26" i="8"/>
  <c r="AD29" i="8"/>
  <c r="AD30" i="8"/>
  <c r="AD31" i="8"/>
  <c r="AC26" i="8"/>
  <c r="AB26" i="8"/>
  <c r="AB29" i="8"/>
  <c r="AB30" i="8"/>
  <c r="AB31" i="8"/>
  <c r="Y26" i="8"/>
  <c r="X26" i="8"/>
  <c r="X29" i="8"/>
  <c r="X30" i="8"/>
  <c r="X31" i="8"/>
  <c r="W26" i="8"/>
  <c r="V26" i="8"/>
  <c r="V29" i="8"/>
  <c r="V30" i="8"/>
  <c r="V31" i="8"/>
  <c r="U26" i="8"/>
  <c r="T26" i="8"/>
  <c r="T29" i="8"/>
  <c r="T30" i="8"/>
  <c r="T31" i="8"/>
  <c r="Q26" i="8"/>
  <c r="P26" i="8"/>
  <c r="P29" i="8"/>
  <c r="P30" i="8"/>
  <c r="P31" i="8"/>
  <c r="O26" i="8"/>
  <c r="N26" i="8"/>
  <c r="N29" i="8"/>
  <c r="N30" i="8"/>
  <c r="N31" i="8"/>
  <c r="M26" i="8"/>
  <c r="L26" i="8"/>
  <c r="L29" i="8"/>
  <c r="L30" i="8"/>
  <c r="L31" i="8"/>
  <c r="I26" i="8"/>
  <c r="H26" i="8"/>
  <c r="H29" i="8"/>
  <c r="H30" i="8"/>
  <c r="H31" i="8"/>
  <c r="G26" i="8"/>
  <c r="F26" i="8"/>
  <c r="F29" i="8"/>
  <c r="F30" i="8"/>
  <c r="F31" i="8"/>
  <c r="E26" i="8"/>
  <c r="D26" i="8"/>
  <c r="D29" i="8"/>
  <c r="D30" i="8"/>
  <c r="D31" i="8"/>
  <c r="AG29" i="8"/>
  <c r="AE29" i="8"/>
  <c r="AC29" i="8"/>
  <c r="AA29" i="8"/>
  <c r="Y29" i="8"/>
  <c r="W29" i="8"/>
  <c r="U29" i="8"/>
  <c r="S29" i="8"/>
  <c r="Q29" i="8"/>
  <c r="O29" i="8"/>
  <c r="M29" i="8"/>
  <c r="K29" i="8"/>
  <c r="I29" i="8"/>
  <c r="G29" i="8"/>
  <c r="E29" i="8"/>
  <c r="C29" i="8"/>
  <c r="Z28" i="8"/>
  <c r="R28" i="8"/>
  <c r="J28" i="8"/>
  <c r="B28" i="8"/>
  <c r="S26" i="7"/>
  <c r="R26" i="7"/>
  <c r="R29" i="7"/>
  <c r="R30" i="7"/>
  <c r="R31" i="7"/>
  <c r="R32" i="7"/>
  <c r="K26" i="7"/>
  <c r="J26" i="7"/>
  <c r="J29" i="7"/>
  <c r="J30" i="7"/>
  <c r="J31" i="7"/>
  <c r="J32" i="7"/>
  <c r="C26" i="7"/>
  <c r="B26" i="7"/>
  <c r="B29" i="7"/>
  <c r="B30" i="7"/>
  <c r="B31" i="7"/>
  <c r="B32" i="7"/>
  <c r="Y26" i="7"/>
  <c r="X26" i="7"/>
  <c r="X29" i="7"/>
  <c r="X30" i="7"/>
  <c r="X31" i="7"/>
  <c r="W26" i="7"/>
  <c r="V26" i="7"/>
  <c r="V29" i="7"/>
  <c r="V30" i="7"/>
  <c r="V31" i="7"/>
  <c r="U26" i="7"/>
  <c r="T26" i="7"/>
  <c r="T29" i="7"/>
  <c r="T30" i="7"/>
  <c r="T31" i="7"/>
  <c r="Q26" i="7"/>
  <c r="P26" i="7"/>
  <c r="P29" i="7"/>
  <c r="P30" i="7"/>
  <c r="P31" i="7"/>
  <c r="O26" i="7"/>
  <c r="N26" i="7"/>
  <c r="N29" i="7"/>
  <c r="N30" i="7"/>
  <c r="N31" i="7"/>
  <c r="M26" i="7"/>
  <c r="L26" i="7"/>
  <c r="L29" i="7"/>
  <c r="L30" i="7"/>
  <c r="L31" i="7"/>
  <c r="I26" i="7"/>
  <c r="H26" i="7"/>
  <c r="H29" i="7"/>
  <c r="H30" i="7"/>
  <c r="H31" i="7"/>
  <c r="G26" i="7"/>
  <c r="F26" i="7"/>
  <c r="F29" i="7"/>
  <c r="F30" i="7"/>
  <c r="F31" i="7"/>
  <c r="E26" i="7"/>
  <c r="D26" i="7"/>
  <c r="D29" i="7"/>
  <c r="D30" i="7"/>
  <c r="D31" i="7"/>
  <c r="Y29" i="7"/>
  <c r="W29" i="7"/>
  <c r="U29" i="7"/>
  <c r="S29" i="7"/>
  <c r="Q29" i="7"/>
  <c r="O29" i="7"/>
  <c r="M29" i="7"/>
  <c r="K29" i="7"/>
  <c r="I29" i="7"/>
  <c r="G29" i="7"/>
  <c r="E29" i="7"/>
  <c r="C29" i="7"/>
  <c r="R28" i="7"/>
  <c r="J28" i="7"/>
  <c r="B28" i="7"/>
  <c r="K26" i="6"/>
  <c r="J26" i="6"/>
  <c r="J29" i="6"/>
  <c r="K29" i="6"/>
  <c r="J30" i="6"/>
  <c r="J31" i="6"/>
  <c r="J32" i="6"/>
  <c r="C26" i="6"/>
  <c r="B26" i="6"/>
  <c r="B29" i="6"/>
  <c r="C29" i="6"/>
  <c r="B30" i="6"/>
  <c r="B31" i="6"/>
  <c r="B32" i="6"/>
  <c r="Q26" i="6"/>
  <c r="P26" i="6"/>
  <c r="P29" i="6"/>
  <c r="P30" i="6"/>
  <c r="P31" i="6"/>
  <c r="O26" i="6"/>
  <c r="N26" i="6"/>
  <c r="N29" i="6"/>
  <c r="O29" i="6"/>
  <c r="N30" i="6"/>
  <c r="N31" i="6"/>
  <c r="M26" i="6"/>
  <c r="L26" i="6"/>
  <c r="L29" i="6"/>
  <c r="M29" i="6"/>
  <c r="L30" i="6"/>
  <c r="L31" i="6"/>
  <c r="I26" i="6"/>
  <c r="H26" i="6"/>
  <c r="H29" i="6"/>
  <c r="H30" i="6"/>
  <c r="H31" i="6"/>
  <c r="G26" i="6"/>
  <c r="F26" i="6"/>
  <c r="F29" i="6"/>
  <c r="G29" i="6"/>
  <c r="F30" i="6"/>
  <c r="F31" i="6"/>
  <c r="E26" i="6"/>
  <c r="D26" i="6"/>
  <c r="D29" i="6"/>
  <c r="E29" i="6"/>
  <c r="D30" i="6"/>
  <c r="D31" i="6"/>
  <c r="Q29" i="6"/>
  <c r="I29" i="6"/>
  <c r="J28" i="6"/>
  <c r="B28" i="6"/>
  <c r="N27" i="6"/>
  <c r="F27" i="6"/>
  <c r="K26" i="5"/>
  <c r="J26" i="5"/>
  <c r="J29" i="5"/>
  <c r="K29" i="5"/>
  <c r="J30" i="5"/>
  <c r="J31" i="5"/>
  <c r="M26" i="5"/>
  <c r="L26" i="5"/>
  <c r="L29" i="5"/>
  <c r="M29" i="5"/>
  <c r="L30" i="5"/>
  <c r="L31" i="5"/>
  <c r="O26" i="5"/>
  <c r="N26" i="5"/>
  <c r="N29" i="5"/>
  <c r="N30" i="5"/>
  <c r="N31" i="5"/>
  <c r="J32" i="5"/>
  <c r="C26" i="5"/>
  <c r="B26" i="5"/>
  <c r="B29" i="5"/>
  <c r="C29" i="5"/>
  <c r="B30" i="5"/>
  <c r="B31" i="5"/>
  <c r="E26" i="5"/>
  <c r="D26" i="5"/>
  <c r="D29" i="5"/>
  <c r="E29" i="5"/>
  <c r="D30" i="5"/>
  <c r="D31" i="5"/>
  <c r="G26" i="5"/>
  <c r="F26" i="5"/>
  <c r="F29" i="5"/>
  <c r="F30" i="5"/>
  <c r="F31" i="5"/>
  <c r="B32" i="5"/>
  <c r="Q26" i="5"/>
  <c r="P26" i="5"/>
  <c r="P29" i="5"/>
  <c r="P30" i="5"/>
  <c r="P31" i="5"/>
  <c r="I26" i="5"/>
  <c r="H26" i="5"/>
  <c r="H29" i="5"/>
  <c r="H30" i="5"/>
  <c r="H31" i="5"/>
  <c r="Q29" i="5"/>
  <c r="O29" i="5"/>
  <c r="I29" i="5"/>
  <c r="G29" i="5"/>
  <c r="M27" i="5"/>
  <c r="O27" i="5"/>
  <c r="Q27" i="5"/>
  <c r="J28" i="5"/>
  <c r="E27" i="5"/>
  <c r="G27" i="5"/>
  <c r="I27" i="5"/>
  <c r="B28" i="5"/>
  <c r="D27" i="5"/>
  <c r="AF29" i="4"/>
  <c r="AG29" i="4"/>
  <c r="AF30" i="4"/>
  <c r="AD29" i="4"/>
  <c r="AD30" i="4"/>
  <c r="AB29" i="4"/>
  <c r="AC29" i="4"/>
  <c r="AB30" i="4"/>
  <c r="Z29" i="4"/>
  <c r="AA29" i="4"/>
  <c r="Z30" i="4"/>
  <c r="W29" i="4"/>
  <c r="Y29" i="4"/>
  <c r="W30" i="4"/>
  <c r="T29" i="4"/>
  <c r="V29" i="4"/>
  <c r="T30" i="4"/>
  <c r="Q29" i="4"/>
  <c r="S29" i="4"/>
  <c r="Q30" i="4"/>
  <c r="N29" i="4"/>
  <c r="P29" i="4"/>
  <c r="N30" i="4"/>
  <c r="K29" i="4"/>
  <c r="M29" i="4"/>
  <c r="K30" i="4"/>
  <c r="H29" i="4"/>
  <c r="J29" i="4"/>
  <c r="H30" i="4"/>
  <c r="E29" i="4"/>
  <c r="G29" i="4"/>
  <c r="E30" i="4"/>
  <c r="B29" i="4"/>
  <c r="D29" i="4"/>
  <c r="B30" i="4"/>
  <c r="AE29" i="4"/>
  <c r="X29" i="4"/>
  <c r="U29" i="4"/>
  <c r="R29" i="4"/>
  <c r="O29" i="4"/>
  <c r="L29" i="4"/>
  <c r="I29" i="4"/>
  <c r="F29" i="4"/>
  <c r="C29" i="4"/>
  <c r="AC27" i="4"/>
  <c r="AE27" i="4"/>
  <c r="Z28" i="4"/>
  <c r="S27" i="4"/>
  <c r="V27" i="4"/>
  <c r="Y27" i="4"/>
  <c r="N28" i="4"/>
  <c r="G27" i="4"/>
  <c r="J27" i="4"/>
  <c r="M27" i="4"/>
  <c r="B28" i="4"/>
  <c r="X27" i="4"/>
  <c r="U27" i="4"/>
  <c r="T27" i="4"/>
  <c r="R27" i="4"/>
  <c r="L27" i="4"/>
  <c r="I27" i="4"/>
  <c r="H27" i="4"/>
  <c r="F27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9" i="3"/>
  <c r="AG29" i="3"/>
  <c r="AF30" i="3"/>
  <c r="AD29" i="3"/>
  <c r="AE29" i="3"/>
  <c r="AD30" i="3"/>
  <c r="AB29" i="3"/>
  <c r="AC29" i="3"/>
  <c r="AB30" i="3"/>
  <c r="Z29" i="3"/>
  <c r="AA29" i="3"/>
  <c r="Z30" i="3"/>
  <c r="W29" i="3"/>
  <c r="Y29" i="3"/>
  <c r="W30" i="3"/>
  <c r="T29" i="3"/>
  <c r="V29" i="3"/>
  <c r="T30" i="3"/>
  <c r="Q29" i="3"/>
  <c r="S29" i="3"/>
  <c r="Q30" i="3"/>
  <c r="N29" i="3"/>
  <c r="P29" i="3"/>
  <c r="N30" i="3"/>
  <c r="K29" i="3"/>
  <c r="M29" i="3"/>
  <c r="K30" i="3"/>
  <c r="H29" i="3"/>
  <c r="J29" i="3"/>
  <c r="H30" i="3"/>
  <c r="E29" i="3"/>
  <c r="G29" i="3"/>
  <c r="E30" i="3"/>
  <c r="B29" i="3"/>
  <c r="D29" i="3"/>
  <c r="B30" i="3"/>
  <c r="S27" i="3"/>
  <c r="V27" i="3"/>
  <c r="Y27" i="3"/>
  <c r="N28" i="3"/>
  <c r="G27" i="3"/>
  <c r="J27" i="3"/>
  <c r="M27" i="3"/>
  <c r="B28" i="3"/>
  <c r="AG27" i="3"/>
  <c r="AF27" i="3"/>
  <c r="AE27" i="3"/>
  <c r="AD27" i="3"/>
  <c r="AC27" i="3"/>
  <c r="AB27" i="3"/>
  <c r="X27" i="3"/>
  <c r="W27" i="3"/>
  <c r="U27" i="3"/>
  <c r="T27" i="3"/>
  <c r="R27" i="3"/>
  <c r="Q27" i="3"/>
  <c r="L27" i="3"/>
  <c r="K27" i="3"/>
  <c r="I27" i="3"/>
  <c r="H27" i="3"/>
  <c r="F27" i="3"/>
  <c r="E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A26" i="2"/>
  <c r="Z26" i="2"/>
  <c r="Z29" i="2"/>
  <c r="AA29" i="2"/>
  <c r="Z30" i="2"/>
  <c r="Z31" i="2"/>
  <c r="AC26" i="2"/>
  <c r="AB26" i="2"/>
  <c r="AB29" i="2"/>
  <c r="AC29" i="2"/>
  <c r="AB30" i="2"/>
  <c r="AB31" i="2"/>
  <c r="AE26" i="2"/>
  <c r="AD26" i="2"/>
  <c r="AD29" i="2"/>
  <c r="AE29" i="2"/>
  <c r="AD30" i="2"/>
  <c r="AD31" i="2"/>
  <c r="AG26" i="2"/>
  <c r="AF26" i="2"/>
  <c r="AF29" i="2"/>
  <c r="AG29" i="2"/>
  <c r="AF30" i="2"/>
  <c r="AF31" i="2"/>
  <c r="Z32" i="2"/>
  <c r="S26" i="2"/>
  <c r="R26" i="2"/>
  <c r="R31" i="2"/>
  <c r="U26" i="2"/>
  <c r="T26" i="2"/>
  <c r="T29" i="2"/>
  <c r="U29" i="2"/>
  <c r="T30" i="2"/>
  <c r="T31" i="2"/>
  <c r="W26" i="2"/>
  <c r="V26" i="2"/>
  <c r="V29" i="2"/>
  <c r="W29" i="2"/>
  <c r="V30" i="2"/>
  <c r="V31" i="2"/>
  <c r="Y26" i="2"/>
  <c r="X26" i="2"/>
  <c r="X29" i="2"/>
  <c r="Y29" i="2"/>
  <c r="X30" i="2"/>
  <c r="X31" i="2"/>
  <c r="R32" i="2"/>
  <c r="K26" i="2"/>
  <c r="J26" i="2"/>
  <c r="J29" i="2"/>
  <c r="K29" i="2"/>
  <c r="J30" i="2"/>
  <c r="J31" i="2"/>
  <c r="M26" i="2"/>
  <c r="L26" i="2"/>
  <c r="L29" i="2"/>
  <c r="M29" i="2"/>
  <c r="L30" i="2"/>
  <c r="L31" i="2"/>
  <c r="O26" i="2"/>
  <c r="N26" i="2"/>
  <c r="N29" i="2"/>
  <c r="O29" i="2"/>
  <c r="N30" i="2"/>
  <c r="N31" i="2"/>
  <c r="Q26" i="2"/>
  <c r="P26" i="2"/>
  <c r="P29" i="2"/>
  <c r="Q29" i="2"/>
  <c r="P30" i="2"/>
  <c r="P31" i="2"/>
  <c r="J32" i="2"/>
  <c r="C26" i="2"/>
  <c r="B26" i="2"/>
  <c r="B29" i="2"/>
  <c r="C29" i="2"/>
  <c r="B30" i="2"/>
  <c r="B31" i="2"/>
  <c r="E26" i="2"/>
  <c r="D26" i="2"/>
  <c r="D29" i="2"/>
  <c r="E29" i="2"/>
  <c r="D30" i="2"/>
  <c r="D31" i="2"/>
  <c r="G26" i="2"/>
  <c r="F26" i="2"/>
  <c r="F29" i="2"/>
  <c r="G29" i="2"/>
  <c r="F30" i="2"/>
  <c r="F31" i="2"/>
  <c r="I26" i="2"/>
  <c r="H26" i="2"/>
  <c r="H29" i="2"/>
  <c r="I29" i="2"/>
  <c r="H30" i="2"/>
  <c r="H31" i="2"/>
  <c r="B32" i="2"/>
  <c r="S29" i="2"/>
  <c r="R29" i="2"/>
  <c r="AC27" i="2"/>
  <c r="AE27" i="2"/>
  <c r="Z28" i="2"/>
  <c r="U27" i="2"/>
  <c r="W27" i="2"/>
  <c r="R28" i="2"/>
  <c r="M27" i="2"/>
  <c r="O27" i="2"/>
  <c r="J28" i="2"/>
  <c r="E27" i="2"/>
  <c r="G27" i="2"/>
  <c r="B28" i="2"/>
  <c r="AD27" i="2"/>
  <c r="AB27" i="2"/>
  <c r="V27" i="2"/>
  <c r="T27" i="2"/>
  <c r="N27" i="2"/>
  <c r="L27" i="2"/>
  <c r="F27" i="2"/>
  <c r="D27" i="2"/>
  <c r="AA26" i="1"/>
  <c r="Z26" i="1"/>
  <c r="Z29" i="1"/>
  <c r="AA29" i="1"/>
  <c r="Z30" i="1"/>
  <c r="Z31" i="1"/>
  <c r="AC26" i="1"/>
  <c r="AB26" i="1"/>
  <c r="AB29" i="1"/>
  <c r="AC29" i="1"/>
  <c r="AB30" i="1"/>
  <c r="AB31" i="1"/>
  <c r="AE26" i="1"/>
  <c r="AD26" i="1"/>
  <c r="AD29" i="1"/>
  <c r="AE29" i="1"/>
  <c r="AD30" i="1"/>
  <c r="AD31" i="1"/>
  <c r="AG26" i="1"/>
  <c r="AF26" i="1"/>
  <c r="AF29" i="1"/>
  <c r="AG29" i="1"/>
  <c r="AF30" i="1"/>
  <c r="AF31" i="1"/>
  <c r="Z32" i="1"/>
  <c r="S26" i="1"/>
  <c r="R26" i="1"/>
  <c r="R31" i="1"/>
  <c r="U26" i="1"/>
  <c r="T26" i="1"/>
  <c r="T29" i="1"/>
  <c r="U29" i="1"/>
  <c r="T30" i="1"/>
  <c r="T31" i="1"/>
  <c r="W26" i="1"/>
  <c r="V26" i="1"/>
  <c r="V29" i="1"/>
  <c r="W29" i="1"/>
  <c r="V30" i="1"/>
  <c r="V31" i="1"/>
  <c r="Y26" i="1"/>
  <c r="X26" i="1"/>
  <c r="X29" i="1"/>
  <c r="Y29" i="1"/>
  <c r="X30" i="1"/>
  <c r="X31" i="1"/>
  <c r="R32" i="1"/>
  <c r="K26" i="1"/>
  <c r="J26" i="1"/>
  <c r="J29" i="1"/>
  <c r="K29" i="1"/>
  <c r="J30" i="1"/>
  <c r="J31" i="1"/>
  <c r="M26" i="1"/>
  <c r="L26" i="1"/>
  <c r="L29" i="1"/>
  <c r="M29" i="1"/>
  <c r="L30" i="1"/>
  <c r="L31" i="1"/>
  <c r="O26" i="1"/>
  <c r="N26" i="1"/>
  <c r="N29" i="1"/>
  <c r="O29" i="1"/>
  <c r="N30" i="1"/>
  <c r="N31" i="1"/>
  <c r="Q26" i="1"/>
  <c r="P26" i="1"/>
  <c r="P29" i="1"/>
  <c r="Q29" i="1"/>
  <c r="P30" i="1"/>
  <c r="P31" i="1"/>
  <c r="J32" i="1"/>
  <c r="C26" i="1"/>
  <c r="B26" i="1"/>
  <c r="B29" i="1"/>
  <c r="C29" i="1"/>
  <c r="B30" i="1"/>
  <c r="B31" i="1"/>
  <c r="E26" i="1"/>
  <c r="D26" i="1"/>
  <c r="D29" i="1"/>
  <c r="E29" i="1"/>
  <c r="D30" i="1"/>
  <c r="D31" i="1"/>
  <c r="G26" i="1"/>
  <c r="F26" i="1"/>
  <c r="F29" i="1"/>
  <c r="G29" i="1"/>
  <c r="F30" i="1"/>
  <c r="F31" i="1"/>
  <c r="I26" i="1"/>
  <c r="H26" i="1"/>
  <c r="H29" i="1"/>
  <c r="I29" i="1"/>
  <c r="H30" i="1"/>
  <c r="H31" i="1"/>
  <c r="B32" i="1"/>
  <c r="S29" i="1"/>
  <c r="R29" i="1"/>
  <c r="AC27" i="1"/>
  <c r="AE27" i="1"/>
  <c r="Z28" i="1"/>
  <c r="U27" i="1"/>
  <c r="W27" i="1"/>
  <c r="R28" i="1"/>
  <c r="M27" i="1"/>
  <c r="O27" i="1"/>
  <c r="J28" i="1"/>
  <c r="E27" i="1"/>
  <c r="G27" i="1"/>
  <c r="B28" i="1"/>
  <c r="AD27" i="1"/>
  <c r="AB27" i="1"/>
  <c r="V27" i="1"/>
  <c r="T27" i="1"/>
  <c r="N27" i="1"/>
  <c r="L27" i="1"/>
  <c r="F27" i="1"/>
  <c r="D27" i="1"/>
</calcChain>
</file>

<file path=xl/sharedStrings.xml><?xml version="1.0" encoding="utf-8"?>
<sst xmlns="http://schemas.openxmlformats.org/spreadsheetml/2006/main" count="198" uniqueCount="32">
  <si>
    <t>PS</t>
  </si>
  <si>
    <t>4.NBT.2</t>
  </si>
  <si>
    <t>4.NBT.4*</t>
  </si>
  <si>
    <t>3.OA.3</t>
  </si>
  <si>
    <t>4.OA.3</t>
  </si>
  <si>
    <t>Student Number</t>
  </si>
  <si>
    <t>Dean</t>
  </si>
  <si>
    <t>Linford</t>
  </si>
  <si>
    <t>Piper</t>
  </si>
  <si>
    <t>Shea</t>
  </si>
  <si>
    <t>Growth</t>
  </si>
  <si>
    <t>Average</t>
  </si>
  <si>
    <t>% Proficient</t>
  </si>
  <si>
    <t>Grade Ave.</t>
  </si>
  <si>
    <t>Standard Dev</t>
  </si>
  <si>
    <t>Average Dev</t>
  </si>
  <si>
    <t>Effect Size</t>
  </si>
  <si>
    <t>4th Effect Size</t>
  </si>
  <si>
    <t>NBT.5*</t>
  </si>
  <si>
    <t>OA.1</t>
  </si>
  <si>
    <t>4.NBT.6*</t>
  </si>
  <si>
    <t>4.NBT.6 -- Create equations (WY-TOPP)</t>
  </si>
  <si>
    <t>4.NF.1*</t>
  </si>
  <si>
    <t>4.NF.2</t>
  </si>
  <si>
    <t>WYTOPP Equivalent Fractions</t>
  </si>
  <si>
    <t>4.NF.3c</t>
  </si>
  <si>
    <t>4.NF.3d</t>
  </si>
  <si>
    <t>Piper *</t>
  </si>
  <si>
    <t>4.NF.6</t>
  </si>
  <si>
    <t>4.MD.2</t>
  </si>
  <si>
    <t>4.OA.1</t>
  </si>
  <si>
    <t>CCSS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</si>
</sst>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rgb="FF000000"/>
      <name val="Arial"/>
    </font>
    <font>
      <sz val="12"/>
      <name val="Comic Sans MS"/>
    </font>
    <font>
      <sz val="10"/>
      <name val="Arial"/>
    </font>
    <font>
      <sz val="10"/>
      <name val="Arial"/>
    </font>
    <font>
      <sz val="9"/>
      <name val="Comic Sans MS"/>
    </font>
    <font>
      <sz val="12"/>
      <color rgb="FF000000"/>
      <name val="Comic Sans MS"/>
    </font>
    <font>
      <sz val="10"/>
      <name val="Comic Sans MS"/>
    </font>
    <font>
      <sz val="10"/>
      <color rgb="FF000000"/>
      <name val="Comic Sans MS"/>
    </font>
    <font>
      <sz val="10"/>
      <color rgb="FF000000"/>
      <name val="Comic Sans MS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2" borderId="7" xfId="0" applyFont="1" applyFill="1" applyBorder="1" applyAlignment="1"/>
    <xf numFmtId="0" fontId="3" fillId="2" borderId="1" xfId="0" applyFont="1" applyFill="1" applyBorder="1" applyAlignment="1"/>
    <xf numFmtId="0" fontId="4" fillId="0" borderId="8" xfId="0" applyFont="1" applyBorder="1" applyAlignment="1"/>
    <xf numFmtId="0" fontId="1" fillId="0" borderId="5" xfId="0" applyFont="1" applyBorder="1" applyAlignment="1">
      <alignment horizontal="right"/>
    </xf>
    <xf numFmtId="0" fontId="3" fillId="0" borderId="11" xfId="0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/>
    <xf numFmtId="0" fontId="3" fillId="2" borderId="9" xfId="0" applyFont="1" applyFill="1" applyBorder="1" applyAlignment="1"/>
    <xf numFmtId="0" fontId="3" fillId="2" borderId="1" xfId="0" applyFont="1" applyFill="1" applyBorder="1" applyAlignment="1"/>
    <xf numFmtId="0" fontId="2" fillId="0" borderId="12" xfId="0" applyFont="1" applyBorder="1"/>
    <xf numFmtId="0" fontId="3" fillId="2" borderId="9" xfId="0" applyFont="1" applyFill="1" applyBorder="1" applyAlignment="1"/>
    <xf numFmtId="0" fontId="3" fillId="0" borderId="9" xfId="0" applyFont="1" applyBorder="1" applyAlignment="1"/>
    <xf numFmtId="0" fontId="1" fillId="0" borderId="5" xfId="0" applyFont="1" applyBorder="1" applyAlignment="1">
      <alignment horizontal="right"/>
    </xf>
    <xf numFmtId="0" fontId="3" fillId="0" borderId="11" xfId="0" applyFont="1" applyBorder="1" applyAlignment="1"/>
    <xf numFmtId="0" fontId="1" fillId="0" borderId="5" xfId="0" applyFont="1" applyBorder="1" applyAlignment="1">
      <alignment horizontal="left"/>
    </xf>
    <xf numFmtId="0" fontId="6" fillId="0" borderId="5" xfId="0" applyFont="1" applyBorder="1" applyAlignment="1"/>
    <xf numFmtId="164" fontId="6" fillId="0" borderId="11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3" borderId="13" xfId="0" applyFont="1" applyFill="1" applyBorder="1" applyAlignment="1"/>
    <xf numFmtId="9" fontId="6" fillId="0" borderId="14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9" fontId="6" fillId="2" borderId="9" xfId="0" applyNumberFormat="1" applyFont="1" applyFill="1" applyBorder="1" applyAlignment="1">
      <alignment horizontal="center"/>
    </xf>
    <xf numFmtId="9" fontId="6" fillId="2" borderId="9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4" borderId="9" xfId="0" applyNumberFormat="1" applyFont="1" applyFill="1" applyBorder="1" applyAlignment="1">
      <alignment horizontal="center"/>
    </xf>
    <xf numFmtId="9" fontId="6" fillId="4" borderId="9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7" fillId="3" borderId="0" xfId="0" applyFont="1" applyFill="1" applyAlignment="1"/>
    <xf numFmtId="0" fontId="6" fillId="0" borderId="13" xfId="0" applyFont="1" applyBorder="1" applyAlignment="1"/>
    <xf numFmtId="2" fontId="6" fillId="0" borderId="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9" fontId="6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12" xfId="0" applyFont="1" applyBorder="1" applyAlignment="1"/>
    <xf numFmtId="0" fontId="3" fillId="0" borderId="18" xfId="0" applyFont="1" applyBorder="1" applyAlignment="1"/>
    <xf numFmtId="0" fontId="3" fillId="2" borderId="7" xfId="0" applyFont="1" applyFill="1" applyBorder="1" applyAlignment="1"/>
    <xf numFmtId="0" fontId="3" fillId="2" borderId="12" xfId="0" applyFont="1" applyFill="1" applyBorder="1" applyAlignment="1"/>
    <xf numFmtId="0" fontId="3" fillId="2" borderId="18" xfId="0" applyFont="1" applyFill="1" applyBorder="1" applyAlignment="1"/>
    <xf numFmtId="0" fontId="3" fillId="2" borderId="12" xfId="0" applyFont="1" applyFill="1" applyBorder="1" applyAlignment="1"/>
    <xf numFmtId="0" fontId="3" fillId="2" borderId="18" xfId="0" applyFont="1" applyFill="1" applyBorder="1" applyAlignment="1"/>
    <xf numFmtId="0" fontId="3" fillId="0" borderId="12" xfId="0" applyFont="1" applyBorder="1" applyAlignment="1"/>
    <xf numFmtId="0" fontId="3" fillId="0" borderId="18" xfId="0" applyFont="1" applyBorder="1" applyAlignment="1"/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164" fontId="2" fillId="0" borderId="0" xfId="0" applyNumberFormat="1" applyFont="1"/>
    <xf numFmtId="9" fontId="6" fillId="0" borderId="12" xfId="0" applyNumberFormat="1" applyFont="1" applyBorder="1" applyAlignment="1">
      <alignment horizontal="center"/>
    </xf>
    <xf numFmtId="9" fontId="6" fillId="0" borderId="18" xfId="0" applyNumberFormat="1" applyFont="1" applyBorder="1" applyAlignment="1">
      <alignment horizontal="center"/>
    </xf>
    <xf numFmtId="9" fontId="6" fillId="2" borderId="7" xfId="0" applyNumberFormat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center"/>
    </xf>
    <xf numFmtId="9" fontId="6" fillId="2" borderId="18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0" fontId="2" fillId="0" borderId="0" xfId="0" applyNumberFormat="1" applyFont="1"/>
    <xf numFmtId="2" fontId="6" fillId="0" borderId="7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2" fontId="2" fillId="0" borderId="0" xfId="0" applyNumberFormat="1" applyFont="1"/>
    <xf numFmtId="0" fontId="3" fillId="0" borderId="7" xfId="0" applyFont="1" applyBorder="1" applyAlignment="1"/>
    <xf numFmtId="0" fontId="3" fillId="0" borderId="5" xfId="0" applyFont="1" applyBorder="1" applyAlignment="1"/>
    <xf numFmtId="0" fontId="3" fillId="2" borderId="21" xfId="0" applyFont="1" applyFill="1" applyBorder="1" applyAlignment="1"/>
    <xf numFmtId="0" fontId="3" fillId="0" borderId="5" xfId="0" applyFont="1" applyBorder="1" applyAlignment="1"/>
    <xf numFmtId="0" fontId="3" fillId="2" borderId="21" xfId="0" applyFont="1" applyFill="1" applyBorder="1" applyAlignment="1"/>
    <xf numFmtId="164" fontId="6" fillId="0" borderId="7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9" fontId="6" fillId="5" borderId="15" xfId="0" applyNumberFormat="1" applyFont="1" applyFill="1" applyBorder="1" applyAlignment="1">
      <alignment horizontal="center"/>
    </xf>
    <xf numFmtId="9" fontId="6" fillId="5" borderId="15" xfId="0" applyNumberFormat="1" applyFont="1" applyFill="1" applyBorder="1" applyAlignment="1">
      <alignment horizontal="center"/>
    </xf>
    <xf numFmtId="9" fontId="6" fillId="0" borderId="0" xfId="0" applyNumberFormat="1" applyFont="1" applyAlignment="1">
      <alignment horizontal="center"/>
    </xf>
    <xf numFmtId="9" fontId="6" fillId="5" borderId="8" xfId="0" applyNumberFormat="1" applyFont="1" applyFill="1" applyBorder="1" applyAlignment="1">
      <alignment horizontal="center"/>
    </xf>
    <xf numFmtId="9" fontId="6" fillId="5" borderId="9" xfId="0" applyNumberFormat="1" applyFont="1" applyFill="1" applyBorder="1" applyAlignment="1">
      <alignment horizontal="center"/>
    </xf>
    <xf numFmtId="9" fontId="6" fillId="5" borderId="9" xfId="0" applyNumberFormat="1" applyFont="1" applyFill="1" applyBorder="1" applyAlignment="1">
      <alignment horizontal="center"/>
    </xf>
    <xf numFmtId="9" fontId="6" fillId="2" borderId="7" xfId="0" applyNumberFormat="1" applyFont="1" applyFill="1" applyBorder="1" applyAlignment="1">
      <alignment horizontal="center"/>
    </xf>
    <xf numFmtId="9" fontId="6" fillId="5" borderId="21" xfId="0" applyNumberFormat="1" applyFont="1" applyFill="1" applyBorder="1" applyAlignment="1">
      <alignment horizontal="center"/>
    </xf>
    <xf numFmtId="9" fontId="2" fillId="0" borderId="0" xfId="0" applyNumberFormat="1" applyFont="1"/>
    <xf numFmtId="2" fontId="6" fillId="0" borderId="5" xfId="0" applyNumberFormat="1" applyFont="1" applyBorder="1" applyAlignment="1">
      <alignment horizontal="center"/>
    </xf>
    <xf numFmtId="0" fontId="3" fillId="6" borderId="9" xfId="0" applyFont="1" applyFill="1" applyBorder="1" applyAlignment="1"/>
    <xf numFmtId="0" fontId="3" fillId="7" borderId="9" xfId="0" applyFont="1" applyFill="1" applyBorder="1" applyAlignment="1"/>
    <xf numFmtId="10" fontId="6" fillId="0" borderId="9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6" fillId="2" borderId="9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10" fontId="6" fillId="2" borderId="9" xfId="0" applyNumberFormat="1" applyFont="1" applyFill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10" fontId="6" fillId="0" borderId="11" xfId="0" applyNumberFormat="1" applyFont="1" applyBorder="1" applyAlignment="1">
      <alignment horizontal="center"/>
    </xf>
    <xf numFmtId="10" fontId="6" fillId="4" borderId="9" xfId="0" applyNumberFormat="1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0" fontId="2" fillId="0" borderId="15" xfId="0" applyFont="1" applyBorder="1"/>
    <xf numFmtId="0" fontId="5" fillId="0" borderId="7" xfId="0" applyFont="1" applyBorder="1" applyAlignment="1">
      <alignment horizontal="center"/>
    </xf>
    <xf numFmtId="0" fontId="2" fillId="0" borderId="1" xfId="0" applyFont="1" applyBorder="1"/>
    <xf numFmtId="0" fontId="1" fillId="2" borderId="3" xfId="0" applyFont="1" applyFill="1" applyBorder="1" applyAlignment="1">
      <alignment horizontal="center"/>
    </xf>
    <xf numFmtId="0" fontId="2" fillId="0" borderId="10" xfId="0" applyFont="1" applyBorder="1"/>
    <xf numFmtId="9" fontId="8" fillId="3" borderId="2" xfId="0" applyNumberFormat="1" applyFont="1" applyFill="1" applyBorder="1" applyAlignment="1">
      <alignment horizontal="center"/>
    </xf>
    <xf numFmtId="0" fontId="2" fillId="0" borderId="3" xfId="0" applyFont="1" applyBorder="1"/>
    <xf numFmtId="9" fontId="6" fillId="0" borderId="2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2" fillId="0" borderId="13" xfId="0" applyFont="1" applyBorder="1"/>
    <xf numFmtId="164" fontId="6" fillId="5" borderId="16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9" xfId="0" applyFont="1" applyBorder="1"/>
    <xf numFmtId="0" fontId="1" fillId="2" borderId="7" xfId="0" applyFont="1" applyFill="1" applyBorder="1" applyAlignment="1">
      <alignment horizontal="center"/>
    </xf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9" fontId="8" fillId="3" borderId="17" xfId="0" applyNumberFormat="1" applyFont="1" applyFill="1" applyBorder="1" applyAlignment="1">
      <alignment horizontal="center"/>
    </xf>
    <xf numFmtId="0" fontId="0" fillId="0" borderId="0" xfId="0" applyFont="1" applyAlignment="1"/>
    <xf numFmtId="9" fontId="6" fillId="2" borderId="1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6" fillId="0" borderId="17" xfId="0" applyNumberFormat="1" applyFont="1" applyBorder="1" applyAlignment="1">
      <alignment horizontal="center"/>
    </xf>
    <xf numFmtId="9" fontId="8" fillId="2" borderId="17" xfId="0" applyNumberFormat="1" applyFont="1" applyFill="1" applyBorder="1" applyAlignment="1">
      <alignment horizontal="center"/>
    </xf>
    <xf numFmtId="0" fontId="2" fillId="0" borderId="7" xfId="0" applyFont="1" applyBorder="1"/>
    <xf numFmtId="9" fontId="8" fillId="3" borderId="6" xfId="0" applyNumberFormat="1" applyFont="1" applyFill="1" applyBorder="1" applyAlignment="1">
      <alignment horizontal="center"/>
    </xf>
    <xf numFmtId="9" fontId="6" fillId="2" borderId="6" xfId="0" applyNumberFormat="1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0" fontId="2" fillId="0" borderId="20" xfId="0" applyFont="1" applyBorder="1"/>
    <xf numFmtId="9" fontId="8" fillId="3" borderId="3" xfId="0" applyNumberFormat="1" applyFont="1" applyFill="1" applyBorder="1" applyAlignment="1">
      <alignment horizontal="center"/>
    </xf>
    <xf numFmtId="0" fontId="2" fillId="0" borderId="19" xfId="0" applyFont="1" applyBorder="1"/>
    <xf numFmtId="0" fontId="3" fillId="2" borderId="6" xfId="0" applyFont="1" applyFill="1" applyBorder="1" applyAlignment="1"/>
    <xf numFmtId="0" fontId="6" fillId="4" borderId="0" xfId="0" applyFont="1" applyFill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8" fillId="2" borderId="6" xfId="0" applyNumberFormat="1" applyFont="1" applyFill="1" applyBorder="1" applyAlignment="1">
      <alignment horizontal="center"/>
    </xf>
    <xf numFmtId="10" fontId="8" fillId="3" borderId="17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6" fillId="0" borderId="17" xfId="0" applyNumberFormat="1" applyFont="1" applyBorder="1" applyAlignment="1">
      <alignment horizontal="center"/>
    </xf>
    <xf numFmtId="10" fontId="8" fillId="2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3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G33"/>
  <sheetViews>
    <sheetView tabSelected="1"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"/>
  <cols>
    <col min="2" max="3" width="9.1640625" customWidth="1"/>
    <col min="4" max="4" width="8.5" customWidth="1"/>
    <col min="5" max="6" width="9" customWidth="1"/>
    <col min="7" max="7" width="8.1640625" customWidth="1"/>
    <col min="8" max="8" width="8" customWidth="1"/>
    <col min="9" max="9" width="8.6640625" customWidth="1"/>
    <col min="10" max="10" width="8.5" customWidth="1"/>
    <col min="11" max="11" width="8.83203125" customWidth="1"/>
    <col min="12" max="12" width="8.5" customWidth="1"/>
    <col min="13" max="13" width="8.83203125" customWidth="1"/>
    <col min="14" max="15" width="8.5" customWidth="1"/>
    <col min="16" max="16" width="8.83203125" customWidth="1"/>
    <col min="17" max="17" width="9.33203125" customWidth="1"/>
    <col min="18" max="18" width="8.6640625" customWidth="1"/>
    <col min="19" max="20" width="8.1640625" customWidth="1"/>
    <col min="21" max="21" width="8.33203125" customWidth="1"/>
    <col min="22" max="22" width="8.6640625" customWidth="1"/>
    <col min="23" max="23" width="8.5" customWidth="1"/>
    <col min="24" max="25" width="9" customWidth="1"/>
    <col min="26" max="26" width="9.6640625" customWidth="1"/>
    <col min="27" max="27" width="9" customWidth="1"/>
    <col min="28" max="28" width="8.83203125" customWidth="1"/>
    <col min="29" max="29" width="9.1640625" customWidth="1"/>
    <col min="30" max="30" width="9.5" customWidth="1"/>
    <col min="31" max="31" width="9" customWidth="1"/>
    <col min="32" max="32" width="8.83203125" customWidth="1"/>
    <col min="33" max="33" width="9.5" customWidth="1"/>
  </cols>
  <sheetData>
    <row r="1" spans="1:33">
      <c r="A1" s="1" t="s">
        <v>0</v>
      </c>
      <c r="B1" s="125" t="s">
        <v>1</v>
      </c>
      <c r="C1" s="114"/>
      <c r="D1" s="114"/>
      <c r="E1" s="114"/>
      <c r="F1" s="114"/>
      <c r="G1" s="114"/>
      <c r="H1" s="114"/>
      <c r="I1" s="124"/>
      <c r="J1" s="111" t="s">
        <v>2</v>
      </c>
      <c r="K1" s="114"/>
      <c r="L1" s="114"/>
      <c r="M1" s="114"/>
      <c r="N1" s="114"/>
      <c r="O1" s="114"/>
      <c r="P1" s="114"/>
      <c r="Q1" s="124"/>
      <c r="R1" s="126" t="s">
        <v>3</v>
      </c>
      <c r="S1" s="114"/>
      <c r="T1" s="114"/>
      <c r="U1" s="114"/>
      <c r="V1" s="114"/>
      <c r="W1" s="114"/>
      <c r="X1" s="114"/>
      <c r="Y1" s="124"/>
      <c r="Z1" s="111" t="s">
        <v>4</v>
      </c>
      <c r="AA1" s="114"/>
      <c r="AB1" s="114"/>
      <c r="AC1" s="114"/>
      <c r="AD1" s="114"/>
      <c r="AE1" s="114"/>
      <c r="AF1" s="114"/>
      <c r="AG1" s="124"/>
    </row>
    <row r="2" spans="1:33" ht="15.75" customHeight="1">
      <c r="A2" s="2"/>
      <c r="B2" s="3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7"/>
      <c r="R2" s="4"/>
      <c r="S2" s="4"/>
      <c r="T2" s="4"/>
      <c r="U2" s="4"/>
      <c r="V2" s="4"/>
      <c r="W2" s="4"/>
      <c r="X2" s="4"/>
      <c r="Y2" s="5"/>
      <c r="Z2" s="6"/>
      <c r="AA2" s="6"/>
      <c r="AB2" s="6"/>
      <c r="AC2" s="6"/>
      <c r="AD2" s="6"/>
      <c r="AE2" s="6"/>
      <c r="AF2" s="6"/>
      <c r="AG2" s="7"/>
    </row>
    <row r="3" spans="1:33">
      <c r="A3" s="8" t="s">
        <v>5</v>
      </c>
      <c r="B3" s="127" t="s">
        <v>6</v>
      </c>
      <c r="C3" s="122"/>
      <c r="D3" s="109" t="s">
        <v>7</v>
      </c>
      <c r="E3" s="122"/>
      <c r="F3" s="109" t="s">
        <v>8</v>
      </c>
      <c r="G3" s="122"/>
      <c r="H3" s="109" t="s">
        <v>9</v>
      </c>
      <c r="I3" s="110"/>
      <c r="J3" s="111" t="s">
        <v>6</v>
      </c>
      <c r="K3" s="112"/>
      <c r="L3" s="121" t="s">
        <v>7</v>
      </c>
      <c r="M3" s="122"/>
      <c r="N3" s="123" t="s">
        <v>8</v>
      </c>
      <c r="O3" s="122"/>
      <c r="P3" s="123" t="s">
        <v>9</v>
      </c>
      <c r="Q3" s="110"/>
      <c r="R3" s="109" t="s">
        <v>6</v>
      </c>
      <c r="S3" s="122"/>
      <c r="T3" s="109" t="s">
        <v>7</v>
      </c>
      <c r="U3" s="122"/>
      <c r="V3" s="109" t="s">
        <v>8</v>
      </c>
      <c r="W3" s="122"/>
      <c r="X3" s="109" t="s">
        <v>9</v>
      </c>
      <c r="Y3" s="110"/>
      <c r="Z3" s="123" t="s">
        <v>6</v>
      </c>
      <c r="AA3" s="122"/>
      <c r="AB3" s="121" t="s">
        <v>7</v>
      </c>
      <c r="AC3" s="122"/>
      <c r="AD3" s="123" t="s">
        <v>8</v>
      </c>
      <c r="AE3" s="122"/>
      <c r="AF3" s="123" t="s">
        <v>9</v>
      </c>
      <c r="AG3" s="110"/>
    </row>
    <row r="4" spans="1:33">
      <c r="A4" s="9">
        <v>1</v>
      </c>
      <c r="B4" s="10">
        <v>3</v>
      </c>
      <c r="C4" s="11">
        <v>3</v>
      </c>
      <c r="D4" s="11">
        <v>2</v>
      </c>
      <c r="E4" s="11">
        <v>3</v>
      </c>
      <c r="F4" s="11">
        <v>1</v>
      </c>
      <c r="G4" s="11">
        <v>2</v>
      </c>
      <c r="H4" s="11">
        <v>3</v>
      </c>
      <c r="I4" s="12">
        <v>3</v>
      </c>
      <c r="J4" s="13">
        <v>3</v>
      </c>
      <c r="K4" s="13">
        <v>3</v>
      </c>
      <c r="L4" s="13">
        <v>2</v>
      </c>
      <c r="M4" s="13">
        <v>3</v>
      </c>
      <c r="N4" s="13">
        <v>2</v>
      </c>
      <c r="O4" s="13">
        <v>3</v>
      </c>
      <c r="P4" s="13">
        <v>3</v>
      </c>
      <c r="Q4" s="14">
        <v>3</v>
      </c>
      <c r="R4" s="11">
        <v>3</v>
      </c>
      <c r="S4" s="11">
        <v>3</v>
      </c>
      <c r="T4" s="11">
        <v>1</v>
      </c>
      <c r="U4" s="11">
        <v>3</v>
      </c>
      <c r="V4" s="11">
        <v>2</v>
      </c>
      <c r="W4" s="11">
        <v>2</v>
      </c>
      <c r="X4" s="11">
        <v>3</v>
      </c>
      <c r="Y4" s="12">
        <v>3</v>
      </c>
      <c r="Z4" s="13">
        <v>2</v>
      </c>
      <c r="AA4" s="13">
        <v>2</v>
      </c>
      <c r="AB4" s="13">
        <v>1</v>
      </c>
      <c r="AC4" s="13">
        <v>3</v>
      </c>
      <c r="AD4" s="13">
        <v>2</v>
      </c>
      <c r="AE4" s="13">
        <v>2</v>
      </c>
      <c r="AF4" s="13">
        <v>3</v>
      </c>
      <c r="AG4" s="14">
        <v>5</v>
      </c>
    </row>
    <row r="5" spans="1:33">
      <c r="A5" s="9">
        <v>2</v>
      </c>
      <c r="B5" s="10">
        <v>2</v>
      </c>
      <c r="C5" s="11">
        <v>3</v>
      </c>
      <c r="D5" s="11">
        <v>2</v>
      </c>
      <c r="E5" s="11">
        <v>3</v>
      </c>
      <c r="F5" s="11">
        <v>2</v>
      </c>
      <c r="G5" s="11">
        <v>2</v>
      </c>
      <c r="H5" s="11">
        <v>2</v>
      </c>
      <c r="I5" s="12">
        <v>2</v>
      </c>
      <c r="J5" s="13">
        <v>3</v>
      </c>
      <c r="K5" s="13">
        <v>3</v>
      </c>
      <c r="L5" s="13">
        <v>1</v>
      </c>
      <c r="M5" s="13">
        <v>3</v>
      </c>
      <c r="N5" s="13">
        <v>3</v>
      </c>
      <c r="O5" s="13">
        <v>3</v>
      </c>
      <c r="P5" s="13">
        <v>1</v>
      </c>
      <c r="Q5" s="14">
        <v>3</v>
      </c>
      <c r="R5" s="11">
        <v>3</v>
      </c>
      <c r="S5" s="11">
        <v>3</v>
      </c>
      <c r="T5" s="11">
        <v>1</v>
      </c>
      <c r="U5" s="11">
        <v>2</v>
      </c>
      <c r="V5" s="11">
        <v>2</v>
      </c>
      <c r="W5" s="11">
        <v>3</v>
      </c>
      <c r="X5" s="11">
        <v>1</v>
      </c>
      <c r="Y5" s="12">
        <v>3</v>
      </c>
      <c r="Z5" s="13">
        <v>2</v>
      </c>
      <c r="AA5" s="13">
        <v>3</v>
      </c>
      <c r="AB5" s="13">
        <v>1</v>
      </c>
      <c r="AC5" s="13">
        <v>2</v>
      </c>
      <c r="AD5" s="13">
        <v>2</v>
      </c>
      <c r="AE5" s="13">
        <v>2</v>
      </c>
      <c r="AF5" s="13">
        <v>1</v>
      </c>
      <c r="AG5" s="14">
        <v>1</v>
      </c>
    </row>
    <row r="6" spans="1:33">
      <c r="A6" s="9">
        <v>3</v>
      </c>
      <c r="B6" s="10">
        <v>3</v>
      </c>
      <c r="C6" s="11">
        <v>2</v>
      </c>
      <c r="D6" s="11">
        <v>3</v>
      </c>
      <c r="E6" s="11">
        <v>4</v>
      </c>
      <c r="F6" s="11">
        <v>2</v>
      </c>
      <c r="G6" s="11">
        <v>2</v>
      </c>
      <c r="H6" s="11">
        <v>1</v>
      </c>
      <c r="I6" s="12">
        <v>1</v>
      </c>
      <c r="J6" s="13">
        <v>2</v>
      </c>
      <c r="K6" s="13">
        <v>3</v>
      </c>
      <c r="L6" s="13">
        <v>2</v>
      </c>
      <c r="M6" s="13">
        <v>3</v>
      </c>
      <c r="N6" s="13">
        <v>2</v>
      </c>
      <c r="O6" s="13">
        <v>3</v>
      </c>
      <c r="P6" s="13">
        <v>1</v>
      </c>
      <c r="Q6" s="14">
        <v>3</v>
      </c>
      <c r="R6" s="11">
        <v>1</v>
      </c>
      <c r="S6" s="11">
        <v>3</v>
      </c>
      <c r="T6" s="11">
        <v>2</v>
      </c>
      <c r="U6" s="11">
        <v>4</v>
      </c>
      <c r="V6" s="11">
        <v>3</v>
      </c>
      <c r="W6" s="11">
        <v>3</v>
      </c>
      <c r="X6" s="11">
        <v>2</v>
      </c>
      <c r="Y6" s="12">
        <v>1</v>
      </c>
      <c r="Z6" s="13">
        <v>1</v>
      </c>
      <c r="AA6" s="13">
        <v>4</v>
      </c>
      <c r="AB6" s="13">
        <v>1</v>
      </c>
      <c r="AC6" s="13">
        <v>4</v>
      </c>
      <c r="AD6" s="13">
        <v>2</v>
      </c>
      <c r="AE6" s="13">
        <v>3</v>
      </c>
      <c r="AF6" s="13">
        <v>1</v>
      </c>
      <c r="AG6" s="14">
        <v>1</v>
      </c>
    </row>
    <row r="7" spans="1:33">
      <c r="A7" s="9">
        <v>4</v>
      </c>
      <c r="B7" s="10">
        <v>2</v>
      </c>
      <c r="C7" s="11">
        <v>3</v>
      </c>
      <c r="D7" s="11">
        <v>2</v>
      </c>
      <c r="E7" s="11">
        <v>3</v>
      </c>
      <c r="F7" s="11">
        <v>1</v>
      </c>
      <c r="G7" s="11">
        <v>3</v>
      </c>
      <c r="H7" s="11">
        <v>2</v>
      </c>
      <c r="I7" s="12">
        <v>3</v>
      </c>
      <c r="J7" s="13">
        <v>3</v>
      </c>
      <c r="K7" s="13">
        <v>3</v>
      </c>
      <c r="L7" s="13">
        <v>2</v>
      </c>
      <c r="M7" s="13">
        <v>3</v>
      </c>
      <c r="N7" s="13">
        <v>2</v>
      </c>
      <c r="O7" s="13">
        <v>3</v>
      </c>
      <c r="P7" s="13">
        <v>1</v>
      </c>
      <c r="Q7" s="14">
        <v>2</v>
      </c>
      <c r="R7" s="11">
        <v>1</v>
      </c>
      <c r="S7" s="11">
        <v>3</v>
      </c>
      <c r="T7" s="11">
        <v>3</v>
      </c>
      <c r="U7" s="11">
        <v>3</v>
      </c>
      <c r="V7" s="11">
        <v>3</v>
      </c>
      <c r="W7" s="11">
        <v>3</v>
      </c>
      <c r="X7" s="11">
        <v>3</v>
      </c>
      <c r="Y7" s="12">
        <v>3</v>
      </c>
      <c r="Z7" s="13">
        <v>1</v>
      </c>
      <c r="AA7" s="13">
        <v>2</v>
      </c>
      <c r="AB7" s="13">
        <v>2</v>
      </c>
      <c r="AC7" s="13">
        <v>4</v>
      </c>
      <c r="AD7" s="13">
        <v>3</v>
      </c>
      <c r="AE7" s="13">
        <v>4</v>
      </c>
      <c r="AF7" s="13">
        <v>1</v>
      </c>
      <c r="AG7" s="14">
        <v>2</v>
      </c>
    </row>
    <row r="8" spans="1:33">
      <c r="A8" s="9">
        <v>5</v>
      </c>
      <c r="B8" s="10">
        <v>2</v>
      </c>
      <c r="C8" s="11">
        <v>3</v>
      </c>
      <c r="D8" s="11">
        <v>1</v>
      </c>
      <c r="E8" s="11">
        <v>3</v>
      </c>
      <c r="F8" s="11">
        <v>1</v>
      </c>
      <c r="G8" s="11">
        <v>3</v>
      </c>
      <c r="H8" s="11">
        <v>2</v>
      </c>
      <c r="I8" s="12">
        <v>2</v>
      </c>
      <c r="J8" s="13">
        <v>2</v>
      </c>
      <c r="K8" s="13">
        <v>3</v>
      </c>
      <c r="L8" s="13">
        <v>1</v>
      </c>
      <c r="M8" s="13">
        <v>2</v>
      </c>
      <c r="N8" s="13">
        <v>1</v>
      </c>
      <c r="O8" s="13">
        <v>2</v>
      </c>
      <c r="P8" s="13">
        <v>1</v>
      </c>
      <c r="Q8" s="14">
        <v>3</v>
      </c>
      <c r="R8" s="11">
        <v>3</v>
      </c>
      <c r="S8" s="11">
        <v>3</v>
      </c>
      <c r="T8" s="11">
        <v>1</v>
      </c>
      <c r="U8" s="11">
        <v>3</v>
      </c>
      <c r="V8" s="11">
        <v>1</v>
      </c>
      <c r="W8" s="11">
        <v>3</v>
      </c>
      <c r="X8" s="11">
        <v>1</v>
      </c>
      <c r="Y8" s="12">
        <v>3</v>
      </c>
      <c r="Z8" s="13">
        <v>2</v>
      </c>
      <c r="AA8" s="13">
        <v>2</v>
      </c>
      <c r="AB8" s="13">
        <v>1</v>
      </c>
      <c r="AC8" s="13">
        <v>2</v>
      </c>
      <c r="AD8" s="13">
        <v>1</v>
      </c>
      <c r="AE8" s="13">
        <v>2</v>
      </c>
      <c r="AF8" s="13">
        <v>1</v>
      </c>
      <c r="AG8" s="14">
        <v>3</v>
      </c>
    </row>
    <row r="9" spans="1:33">
      <c r="A9" s="9">
        <v>6</v>
      </c>
      <c r="B9" s="10">
        <v>1</v>
      </c>
      <c r="C9" s="11">
        <v>3</v>
      </c>
      <c r="D9" s="11">
        <v>1</v>
      </c>
      <c r="E9" s="11">
        <v>3</v>
      </c>
      <c r="F9" s="11">
        <v>2</v>
      </c>
      <c r="G9" s="11">
        <v>2</v>
      </c>
      <c r="H9" s="11">
        <v>3</v>
      </c>
      <c r="I9" s="12">
        <v>4</v>
      </c>
      <c r="J9" s="13">
        <v>1</v>
      </c>
      <c r="K9" s="13">
        <v>3</v>
      </c>
      <c r="L9" s="13">
        <v>1</v>
      </c>
      <c r="M9" s="13">
        <v>3</v>
      </c>
      <c r="N9" s="13">
        <v>2</v>
      </c>
      <c r="O9" s="13">
        <v>3</v>
      </c>
      <c r="P9" s="13">
        <v>1</v>
      </c>
      <c r="Q9" s="14">
        <v>3</v>
      </c>
      <c r="R9" s="11">
        <v>1</v>
      </c>
      <c r="S9" s="11">
        <v>3</v>
      </c>
      <c r="T9" s="11">
        <v>1</v>
      </c>
      <c r="U9" s="11">
        <v>3</v>
      </c>
      <c r="V9" s="11">
        <v>1</v>
      </c>
      <c r="W9" s="11">
        <v>3</v>
      </c>
      <c r="X9" s="11">
        <v>1</v>
      </c>
      <c r="Y9" s="12">
        <v>3</v>
      </c>
      <c r="Z9" s="13">
        <v>1</v>
      </c>
      <c r="AA9" s="13">
        <v>4</v>
      </c>
      <c r="AB9" s="13">
        <v>1</v>
      </c>
      <c r="AC9" s="13">
        <v>2</v>
      </c>
      <c r="AD9" s="13">
        <v>2</v>
      </c>
      <c r="AE9" s="13">
        <v>2</v>
      </c>
      <c r="AF9" s="13">
        <v>1</v>
      </c>
      <c r="AG9" s="14">
        <v>4</v>
      </c>
    </row>
    <row r="10" spans="1:33">
      <c r="A10" s="9">
        <v>7</v>
      </c>
      <c r="B10" s="10">
        <v>2</v>
      </c>
      <c r="C10" s="11">
        <v>2</v>
      </c>
      <c r="D10" s="11">
        <v>1</v>
      </c>
      <c r="E10" s="11">
        <v>3</v>
      </c>
      <c r="F10" s="11">
        <v>3</v>
      </c>
      <c r="G10" s="11">
        <v>3</v>
      </c>
      <c r="H10" s="11">
        <v>2</v>
      </c>
      <c r="I10" s="12">
        <v>2</v>
      </c>
      <c r="J10" s="13">
        <v>2</v>
      </c>
      <c r="K10" s="13">
        <v>3</v>
      </c>
      <c r="L10" s="13">
        <v>2</v>
      </c>
      <c r="M10" s="13">
        <v>3</v>
      </c>
      <c r="N10" s="13">
        <v>3</v>
      </c>
      <c r="O10" s="13">
        <v>3</v>
      </c>
      <c r="P10" s="13">
        <v>2</v>
      </c>
      <c r="Q10" s="14">
        <v>3</v>
      </c>
      <c r="R10" s="11">
        <v>1</v>
      </c>
      <c r="S10" s="11">
        <v>1</v>
      </c>
      <c r="T10" s="11">
        <v>3</v>
      </c>
      <c r="U10" s="11">
        <v>3</v>
      </c>
      <c r="V10" s="11">
        <v>3</v>
      </c>
      <c r="W10" s="11">
        <v>3</v>
      </c>
      <c r="X10" s="11">
        <v>2</v>
      </c>
      <c r="Y10" s="12">
        <v>3</v>
      </c>
      <c r="Z10" s="13">
        <v>1</v>
      </c>
      <c r="AA10" s="13">
        <v>1</v>
      </c>
      <c r="AB10" s="13">
        <v>2</v>
      </c>
      <c r="AC10" s="13">
        <v>3</v>
      </c>
      <c r="AD10" s="13">
        <v>2</v>
      </c>
      <c r="AE10" s="13">
        <v>4</v>
      </c>
      <c r="AF10" s="13">
        <v>1</v>
      </c>
      <c r="AG10" s="14">
        <v>3</v>
      </c>
    </row>
    <row r="11" spans="1:33">
      <c r="A11" s="9">
        <v>8</v>
      </c>
      <c r="B11" s="10">
        <v>1</v>
      </c>
      <c r="C11" s="11">
        <v>3</v>
      </c>
      <c r="D11" s="11">
        <v>1</v>
      </c>
      <c r="E11" s="11">
        <v>3</v>
      </c>
      <c r="F11" s="11">
        <v>2</v>
      </c>
      <c r="G11" s="11">
        <v>3</v>
      </c>
      <c r="H11" s="11">
        <v>2</v>
      </c>
      <c r="I11" s="12">
        <v>3</v>
      </c>
      <c r="J11" s="13">
        <v>2</v>
      </c>
      <c r="K11" s="13">
        <v>3</v>
      </c>
      <c r="L11" s="13">
        <v>2</v>
      </c>
      <c r="M11" s="13">
        <v>3</v>
      </c>
      <c r="N11" s="13">
        <v>2</v>
      </c>
      <c r="O11" s="13">
        <v>3</v>
      </c>
      <c r="P11" s="13">
        <v>2</v>
      </c>
      <c r="Q11" s="14">
        <v>3</v>
      </c>
      <c r="R11" s="11">
        <v>1</v>
      </c>
      <c r="S11" s="11">
        <v>3</v>
      </c>
      <c r="T11" s="11">
        <v>3</v>
      </c>
      <c r="U11" s="11">
        <v>4</v>
      </c>
      <c r="V11" s="11">
        <v>3</v>
      </c>
      <c r="W11" s="11">
        <v>3</v>
      </c>
      <c r="X11" s="11">
        <v>2</v>
      </c>
      <c r="Y11" s="12">
        <v>2</v>
      </c>
      <c r="Z11" s="13">
        <v>1</v>
      </c>
      <c r="AA11" s="13">
        <v>2</v>
      </c>
      <c r="AB11" s="13">
        <v>2</v>
      </c>
      <c r="AC11" s="13">
        <v>4</v>
      </c>
      <c r="AD11" s="13">
        <v>1</v>
      </c>
      <c r="AE11" s="13">
        <v>2</v>
      </c>
      <c r="AF11" s="13">
        <v>3</v>
      </c>
      <c r="AG11" s="14">
        <v>1</v>
      </c>
    </row>
    <row r="12" spans="1:33">
      <c r="A12" s="9">
        <v>9</v>
      </c>
      <c r="B12" s="10">
        <v>1</v>
      </c>
      <c r="C12" s="11">
        <v>4</v>
      </c>
      <c r="D12" s="11">
        <v>1</v>
      </c>
      <c r="E12" s="11">
        <v>2</v>
      </c>
      <c r="F12" s="11">
        <v>2</v>
      </c>
      <c r="G12" s="11">
        <v>3</v>
      </c>
      <c r="H12" s="11">
        <v>3</v>
      </c>
      <c r="I12" s="12">
        <v>3</v>
      </c>
      <c r="J12" s="13">
        <v>2</v>
      </c>
      <c r="K12" s="13">
        <v>3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4">
        <v>2</v>
      </c>
      <c r="R12" s="11">
        <v>3</v>
      </c>
      <c r="S12" s="11">
        <v>3</v>
      </c>
      <c r="T12" s="11">
        <v>2</v>
      </c>
      <c r="U12" s="11">
        <v>2</v>
      </c>
      <c r="V12" s="11">
        <v>3</v>
      </c>
      <c r="W12" s="11">
        <v>3</v>
      </c>
      <c r="X12" s="11">
        <v>2</v>
      </c>
      <c r="Y12" s="12">
        <v>3</v>
      </c>
      <c r="Z12" s="13">
        <v>1</v>
      </c>
      <c r="AA12" s="13">
        <v>4</v>
      </c>
      <c r="AB12" s="13">
        <v>2</v>
      </c>
      <c r="AC12" s="13">
        <v>2</v>
      </c>
      <c r="AD12" s="13">
        <v>1</v>
      </c>
      <c r="AE12" s="13">
        <v>4</v>
      </c>
      <c r="AF12" s="13">
        <v>1</v>
      </c>
      <c r="AG12" s="14">
        <v>2</v>
      </c>
    </row>
    <row r="13" spans="1:33">
      <c r="A13" s="9">
        <v>10</v>
      </c>
      <c r="B13" s="10">
        <v>3</v>
      </c>
      <c r="C13" s="11">
        <v>3</v>
      </c>
      <c r="D13" s="11">
        <v>2</v>
      </c>
      <c r="E13" s="11">
        <v>3</v>
      </c>
      <c r="F13" s="11">
        <v>2</v>
      </c>
      <c r="G13" s="11">
        <v>3</v>
      </c>
      <c r="H13" s="11">
        <v>3</v>
      </c>
      <c r="I13" s="12">
        <v>3</v>
      </c>
      <c r="J13" s="13">
        <v>2</v>
      </c>
      <c r="K13" s="13">
        <v>3</v>
      </c>
      <c r="L13" s="13">
        <v>2</v>
      </c>
      <c r="M13" s="13">
        <v>3</v>
      </c>
      <c r="N13" s="13">
        <v>2</v>
      </c>
      <c r="O13" s="13">
        <v>3</v>
      </c>
      <c r="P13" s="13">
        <v>3</v>
      </c>
      <c r="Q13" s="14">
        <v>3</v>
      </c>
      <c r="R13" s="11">
        <v>1</v>
      </c>
      <c r="S13" s="11">
        <v>3</v>
      </c>
      <c r="T13" s="11">
        <v>1</v>
      </c>
      <c r="U13" s="11">
        <v>3</v>
      </c>
      <c r="V13" s="11">
        <v>2</v>
      </c>
      <c r="W13" s="11">
        <v>3</v>
      </c>
      <c r="X13" s="11">
        <v>3</v>
      </c>
      <c r="Y13" s="12">
        <v>3</v>
      </c>
      <c r="Z13" s="13">
        <v>1</v>
      </c>
      <c r="AA13" s="13">
        <v>2</v>
      </c>
      <c r="AB13" s="13">
        <v>1</v>
      </c>
      <c r="AC13" s="13">
        <v>3</v>
      </c>
      <c r="AD13" s="13">
        <v>2</v>
      </c>
      <c r="AE13" s="13">
        <v>3</v>
      </c>
      <c r="AF13" s="13">
        <v>1</v>
      </c>
      <c r="AG13" s="14">
        <v>4</v>
      </c>
    </row>
    <row r="14" spans="1:33">
      <c r="A14" s="9">
        <v>11</v>
      </c>
      <c r="B14" s="10">
        <v>3</v>
      </c>
      <c r="C14" s="11">
        <v>3</v>
      </c>
      <c r="D14" s="11">
        <v>2</v>
      </c>
      <c r="E14" s="11">
        <v>3</v>
      </c>
      <c r="F14" s="11">
        <v>2</v>
      </c>
      <c r="G14" s="11">
        <v>3</v>
      </c>
      <c r="H14" s="11">
        <v>2</v>
      </c>
      <c r="I14" s="12">
        <v>2</v>
      </c>
      <c r="J14" s="13">
        <v>2</v>
      </c>
      <c r="K14" s="13">
        <v>3</v>
      </c>
      <c r="L14" s="13">
        <v>2</v>
      </c>
      <c r="M14" s="13">
        <v>3</v>
      </c>
      <c r="N14" s="13">
        <v>2</v>
      </c>
      <c r="O14" s="13">
        <v>3</v>
      </c>
      <c r="P14" s="13">
        <v>1</v>
      </c>
      <c r="Q14" s="14">
        <v>3</v>
      </c>
      <c r="R14" s="11">
        <v>2</v>
      </c>
      <c r="S14" s="11">
        <v>3</v>
      </c>
      <c r="T14" s="11">
        <v>3</v>
      </c>
      <c r="U14" s="11">
        <v>4</v>
      </c>
      <c r="V14" s="11">
        <v>3</v>
      </c>
      <c r="W14" s="11">
        <v>3</v>
      </c>
      <c r="X14" s="11">
        <v>1</v>
      </c>
      <c r="Y14" s="12">
        <v>3</v>
      </c>
      <c r="Z14" s="13">
        <v>1</v>
      </c>
      <c r="AA14" s="13">
        <v>4</v>
      </c>
      <c r="AB14" s="13">
        <v>2</v>
      </c>
      <c r="AC14" s="13">
        <v>4</v>
      </c>
      <c r="AD14" s="13">
        <v>2</v>
      </c>
      <c r="AE14" s="13">
        <v>4</v>
      </c>
      <c r="AF14" s="13">
        <v>2</v>
      </c>
      <c r="AG14" s="14">
        <v>1</v>
      </c>
    </row>
    <row r="15" spans="1:33">
      <c r="A15" s="9">
        <v>12</v>
      </c>
      <c r="B15" s="10">
        <v>3</v>
      </c>
      <c r="C15" s="11">
        <v>3</v>
      </c>
      <c r="D15" s="11">
        <v>2</v>
      </c>
      <c r="E15" s="11">
        <v>3</v>
      </c>
      <c r="F15" s="11">
        <v>1</v>
      </c>
      <c r="G15" s="11">
        <v>3</v>
      </c>
      <c r="H15" s="11">
        <v>3</v>
      </c>
      <c r="I15" s="12">
        <v>3</v>
      </c>
      <c r="J15" s="13">
        <v>2</v>
      </c>
      <c r="K15" s="13">
        <v>3</v>
      </c>
      <c r="L15" s="13">
        <v>2</v>
      </c>
      <c r="M15" s="13">
        <v>3</v>
      </c>
      <c r="N15" s="13">
        <v>1</v>
      </c>
      <c r="O15" s="13">
        <v>3</v>
      </c>
      <c r="P15" s="13">
        <v>1</v>
      </c>
      <c r="Q15" s="14">
        <v>3</v>
      </c>
      <c r="R15" s="11">
        <v>2</v>
      </c>
      <c r="S15" s="11">
        <v>3</v>
      </c>
      <c r="T15" s="11">
        <v>2</v>
      </c>
      <c r="U15" s="11">
        <v>3</v>
      </c>
      <c r="V15" s="11">
        <v>2</v>
      </c>
      <c r="W15" s="11">
        <v>3</v>
      </c>
      <c r="X15" s="11">
        <v>1</v>
      </c>
      <c r="Y15" s="12">
        <v>3</v>
      </c>
      <c r="Z15" s="13">
        <v>2</v>
      </c>
      <c r="AA15" s="13">
        <v>3</v>
      </c>
      <c r="AB15" s="13">
        <v>3</v>
      </c>
      <c r="AC15" s="13">
        <v>4</v>
      </c>
      <c r="AD15" s="13">
        <v>1</v>
      </c>
      <c r="AE15" s="13">
        <v>2</v>
      </c>
      <c r="AF15" s="13">
        <v>1</v>
      </c>
      <c r="AG15" s="14">
        <v>1</v>
      </c>
    </row>
    <row r="16" spans="1:33">
      <c r="A16" s="9">
        <v>13</v>
      </c>
      <c r="B16" s="10">
        <v>3</v>
      </c>
      <c r="C16" s="11">
        <v>3</v>
      </c>
      <c r="D16" s="11">
        <v>2</v>
      </c>
      <c r="E16" s="11">
        <v>4</v>
      </c>
      <c r="F16" s="11">
        <v>1</v>
      </c>
      <c r="G16" s="11">
        <v>2</v>
      </c>
      <c r="H16" s="11">
        <v>3</v>
      </c>
      <c r="I16" s="12">
        <v>3</v>
      </c>
      <c r="J16" s="13">
        <v>2</v>
      </c>
      <c r="K16" s="13">
        <v>3</v>
      </c>
      <c r="L16" s="13">
        <v>2</v>
      </c>
      <c r="M16" s="13">
        <v>3</v>
      </c>
      <c r="N16" s="13">
        <v>3</v>
      </c>
      <c r="O16" s="13">
        <v>3</v>
      </c>
      <c r="P16" s="13">
        <v>3</v>
      </c>
      <c r="Q16" s="14">
        <v>3</v>
      </c>
      <c r="R16" s="11">
        <v>2</v>
      </c>
      <c r="S16" s="11">
        <v>3</v>
      </c>
      <c r="T16" s="11">
        <v>2</v>
      </c>
      <c r="U16" s="11">
        <v>4</v>
      </c>
      <c r="V16" s="11">
        <v>3</v>
      </c>
      <c r="W16" s="11">
        <v>3</v>
      </c>
      <c r="X16" s="11">
        <v>3</v>
      </c>
      <c r="Y16" s="12">
        <v>3</v>
      </c>
      <c r="Z16" s="13">
        <v>2</v>
      </c>
      <c r="AA16" s="13">
        <v>2</v>
      </c>
      <c r="AB16" s="13">
        <v>1</v>
      </c>
      <c r="AC16" s="13">
        <v>4</v>
      </c>
      <c r="AD16" s="13">
        <v>2</v>
      </c>
      <c r="AE16" s="13">
        <v>2</v>
      </c>
      <c r="AF16" s="13">
        <v>1</v>
      </c>
      <c r="AG16" s="14">
        <v>4</v>
      </c>
    </row>
    <row r="17" spans="1:33">
      <c r="A17" s="9">
        <v>14</v>
      </c>
      <c r="B17" s="10">
        <v>3</v>
      </c>
      <c r="C17" s="11">
        <v>3</v>
      </c>
      <c r="D17" s="11">
        <v>1</v>
      </c>
      <c r="E17" s="11">
        <v>1</v>
      </c>
      <c r="F17" s="11">
        <v>2</v>
      </c>
      <c r="G17" s="11">
        <v>3</v>
      </c>
      <c r="H17" s="11">
        <v>1</v>
      </c>
      <c r="I17" s="12">
        <v>3</v>
      </c>
      <c r="J17" s="13">
        <v>3</v>
      </c>
      <c r="K17" s="13">
        <v>3</v>
      </c>
      <c r="L17" s="13">
        <v>1</v>
      </c>
      <c r="M17" s="13">
        <v>2</v>
      </c>
      <c r="N17" s="13">
        <v>1</v>
      </c>
      <c r="O17" s="13">
        <v>3</v>
      </c>
      <c r="P17" s="13">
        <v>1</v>
      </c>
      <c r="Q17" s="14">
        <v>2</v>
      </c>
      <c r="R17" s="11">
        <v>3</v>
      </c>
      <c r="S17" s="11">
        <v>4</v>
      </c>
      <c r="T17" s="11">
        <v>1</v>
      </c>
      <c r="U17" s="11">
        <v>3</v>
      </c>
      <c r="V17" s="11">
        <v>1</v>
      </c>
      <c r="W17" s="11">
        <v>3</v>
      </c>
      <c r="X17" s="11">
        <v>1</v>
      </c>
      <c r="Y17" s="12">
        <v>3</v>
      </c>
      <c r="Z17" s="13">
        <v>2</v>
      </c>
      <c r="AA17" s="13">
        <v>4</v>
      </c>
      <c r="AB17" s="13">
        <v>1</v>
      </c>
      <c r="AC17" s="13">
        <v>1</v>
      </c>
      <c r="AD17" s="13">
        <v>1</v>
      </c>
      <c r="AE17" s="13">
        <v>3</v>
      </c>
      <c r="AF17" s="13">
        <v>1</v>
      </c>
      <c r="AG17" s="14">
        <v>2</v>
      </c>
    </row>
    <row r="18" spans="1:33">
      <c r="A18" s="9">
        <v>15</v>
      </c>
      <c r="B18" s="10">
        <v>3</v>
      </c>
      <c r="C18" s="11">
        <v>3</v>
      </c>
      <c r="D18" s="11">
        <v>2</v>
      </c>
      <c r="E18" s="11">
        <v>3</v>
      </c>
      <c r="F18" s="11">
        <v>1</v>
      </c>
      <c r="G18" s="11">
        <v>2</v>
      </c>
      <c r="H18" s="11">
        <v>2</v>
      </c>
      <c r="I18" s="12">
        <v>3</v>
      </c>
      <c r="J18" s="13">
        <v>2</v>
      </c>
      <c r="K18" s="13">
        <v>3</v>
      </c>
      <c r="L18" s="13">
        <v>3</v>
      </c>
      <c r="M18" s="13">
        <v>3</v>
      </c>
      <c r="N18" s="13">
        <v>1</v>
      </c>
      <c r="O18" s="13">
        <v>3</v>
      </c>
      <c r="P18" s="13">
        <v>1</v>
      </c>
      <c r="Q18" s="14">
        <v>3</v>
      </c>
      <c r="R18" s="11">
        <v>3</v>
      </c>
      <c r="S18" s="11">
        <v>4</v>
      </c>
      <c r="T18" s="11">
        <v>3</v>
      </c>
      <c r="U18" s="11">
        <v>4</v>
      </c>
      <c r="V18" s="11">
        <v>1</v>
      </c>
      <c r="W18" s="11">
        <v>3</v>
      </c>
      <c r="X18" s="11">
        <v>2</v>
      </c>
      <c r="Y18" s="12">
        <v>2</v>
      </c>
      <c r="Z18" s="13">
        <v>2</v>
      </c>
      <c r="AA18" s="13">
        <v>4</v>
      </c>
      <c r="AB18" s="13">
        <v>3</v>
      </c>
      <c r="AC18" s="13">
        <v>3</v>
      </c>
      <c r="AD18" s="13">
        <v>1</v>
      </c>
      <c r="AE18" s="13">
        <v>2</v>
      </c>
      <c r="AF18" s="13">
        <v>1</v>
      </c>
      <c r="AG18" s="14">
        <v>1</v>
      </c>
    </row>
    <row r="19" spans="1:33">
      <c r="A19" s="9">
        <v>16</v>
      </c>
      <c r="B19" s="10">
        <v>3</v>
      </c>
      <c r="C19" s="11">
        <v>3</v>
      </c>
      <c r="D19" s="11">
        <v>2</v>
      </c>
      <c r="E19" s="11">
        <v>3</v>
      </c>
      <c r="F19" s="11">
        <v>2</v>
      </c>
      <c r="G19" s="11">
        <v>3</v>
      </c>
      <c r="H19" s="11">
        <v>2</v>
      </c>
      <c r="I19" s="12">
        <v>3</v>
      </c>
      <c r="J19" s="13">
        <v>3</v>
      </c>
      <c r="K19" s="13">
        <v>3</v>
      </c>
      <c r="L19" s="13">
        <v>2</v>
      </c>
      <c r="M19" s="13">
        <v>3</v>
      </c>
      <c r="N19" s="13">
        <v>2</v>
      </c>
      <c r="O19" s="13">
        <v>3</v>
      </c>
      <c r="P19" s="13">
        <v>1</v>
      </c>
      <c r="Q19" s="14">
        <v>3</v>
      </c>
      <c r="R19" s="11">
        <v>2</v>
      </c>
      <c r="S19" s="11">
        <v>3</v>
      </c>
      <c r="T19" s="11">
        <v>3</v>
      </c>
      <c r="U19" s="11">
        <v>4</v>
      </c>
      <c r="V19" s="11">
        <v>3</v>
      </c>
      <c r="W19" s="11">
        <v>3</v>
      </c>
      <c r="X19" s="11">
        <v>1</v>
      </c>
      <c r="Y19" s="12">
        <v>3</v>
      </c>
      <c r="Z19" s="13">
        <v>2</v>
      </c>
      <c r="AA19" s="13">
        <v>2</v>
      </c>
      <c r="AB19" s="13">
        <v>1</v>
      </c>
      <c r="AC19" s="13">
        <v>4</v>
      </c>
      <c r="AD19" s="13">
        <v>3</v>
      </c>
      <c r="AE19" s="13">
        <v>3</v>
      </c>
      <c r="AF19" s="13">
        <v>1</v>
      </c>
      <c r="AG19" s="14">
        <v>1</v>
      </c>
    </row>
    <row r="20" spans="1:33">
      <c r="A20" s="9">
        <v>17</v>
      </c>
      <c r="B20" s="10">
        <v>2</v>
      </c>
      <c r="C20" s="11">
        <v>3</v>
      </c>
      <c r="D20" s="11">
        <v>2</v>
      </c>
      <c r="E20" s="11">
        <v>2</v>
      </c>
      <c r="F20" s="11">
        <v>1</v>
      </c>
      <c r="G20" s="11">
        <v>3</v>
      </c>
      <c r="H20" s="11">
        <v>1</v>
      </c>
      <c r="I20" s="12">
        <v>2</v>
      </c>
      <c r="J20" s="13">
        <v>1</v>
      </c>
      <c r="K20" s="13">
        <v>3</v>
      </c>
      <c r="L20" s="13">
        <v>1</v>
      </c>
      <c r="M20" s="13">
        <v>3</v>
      </c>
      <c r="N20" s="13">
        <v>1</v>
      </c>
      <c r="O20" s="13">
        <v>3</v>
      </c>
      <c r="P20" s="13">
        <v>2</v>
      </c>
      <c r="Q20" s="14">
        <v>2</v>
      </c>
      <c r="R20" s="11">
        <v>1</v>
      </c>
      <c r="S20" s="11">
        <v>4</v>
      </c>
      <c r="T20" s="11">
        <v>1</v>
      </c>
      <c r="U20" s="11">
        <v>3</v>
      </c>
      <c r="V20" s="11">
        <v>2</v>
      </c>
      <c r="W20" s="11">
        <v>3</v>
      </c>
      <c r="X20" s="11">
        <v>3</v>
      </c>
      <c r="Y20" s="12">
        <v>2</v>
      </c>
      <c r="Z20" s="13">
        <v>1</v>
      </c>
      <c r="AA20" s="13">
        <v>2</v>
      </c>
      <c r="AB20" s="13">
        <v>1</v>
      </c>
      <c r="AC20" s="13">
        <v>2</v>
      </c>
      <c r="AD20" s="13">
        <v>1</v>
      </c>
      <c r="AE20" s="13">
        <v>3</v>
      </c>
      <c r="AF20" s="13">
        <v>1</v>
      </c>
      <c r="AG20" s="14">
        <v>1</v>
      </c>
    </row>
    <row r="21" spans="1:33">
      <c r="A21" s="9">
        <v>18</v>
      </c>
      <c r="B21" s="10">
        <v>2</v>
      </c>
      <c r="C21" s="11">
        <v>2</v>
      </c>
      <c r="D21" s="11">
        <v>2</v>
      </c>
      <c r="E21" s="11">
        <v>3</v>
      </c>
      <c r="F21" s="11">
        <v>3</v>
      </c>
      <c r="G21" s="11">
        <v>3</v>
      </c>
      <c r="H21" s="11">
        <v>2</v>
      </c>
      <c r="I21" s="12">
        <v>4</v>
      </c>
      <c r="J21" s="13">
        <v>1</v>
      </c>
      <c r="K21" s="13">
        <v>2</v>
      </c>
      <c r="L21" s="13">
        <v>2</v>
      </c>
      <c r="M21" s="13">
        <v>3</v>
      </c>
      <c r="N21" s="13">
        <v>3</v>
      </c>
      <c r="O21" s="13">
        <v>3</v>
      </c>
      <c r="P21" s="13">
        <v>2</v>
      </c>
      <c r="Q21" s="14">
        <v>3</v>
      </c>
      <c r="R21" s="11">
        <v>1</v>
      </c>
      <c r="S21" s="11">
        <v>2</v>
      </c>
      <c r="T21" s="11">
        <v>3</v>
      </c>
      <c r="U21" s="11">
        <v>3</v>
      </c>
      <c r="V21" s="11">
        <v>3</v>
      </c>
      <c r="W21" s="11">
        <v>3</v>
      </c>
      <c r="X21" s="11">
        <v>3</v>
      </c>
      <c r="Y21" s="12">
        <v>3</v>
      </c>
      <c r="Z21" s="13">
        <v>1</v>
      </c>
      <c r="AA21" s="13">
        <v>1</v>
      </c>
      <c r="AB21" s="13">
        <v>2</v>
      </c>
      <c r="AC21" s="13">
        <v>2</v>
      </c>
      <c r="AD21" s="13">
        <v>3</v>
      </c>
      <c r="AE21" s="13">
        <v>4</v>
      </c>
      <c r="AF21" s="13">
        <v>1</v>
      </c>
      <c r="AG21" s="14">
        <v>2</v>
      </c>
    </row>
    <row r="22" spans="1:33">
      <c r="A22" s="9">
        <v>19</v>
      </c>
      <c r="B22" s="10">
        <v>1</v>
      </c>
      <c r="C22" s="11">
        <v>3</v>
      </c>
      <c r="D22" s="11">
        <v>1</v>
      </c>
      <c r="E22" s="11">
        <v>2</v>
      </c>
      <c r="F22" s="11">
        <v>1</v>
      </c>
      <c r="G22" s="11">
        <v>2</v>
      </c>
      <c r="H22" s="11">
        <v>3</v>
      </c>
      <c r="I22" s="12">
        <v>4</v>
      </c>
      <c r="J22" s="13">
        <v>3</v>
      </c>
      <c r="K22" s="13">
        <v>3</v>
      </c>
      <c r="L22" s="13">
        <v>1</v>
      </c>
      <c r="M22" s="13">
        <v>2</v>
      </c>
      <c r="N22" s="13">
        <v>2</v>
      </c>
      <c r="O22" s="13">
        <v>3</v>
      </c>
      <c r="P22" s="13">
        <v>3</v>
      </c>
      <c r="Q22" s="14">
        <v>3</v>
      </c>
      <c r="R22" s="11">
        <v>1</v>
      </c>
      <c r="S22" s="11">
        <v>2</v>
      </c>
      <c r="T22" s="11">
        <v>2</v>
      </c>
      <c r="U22" s="11">
        <v>2</v>
      </c>
      <c r="V22" s="11">
        <v>3</v>
      </c>
      <c r="W22" s="11">
        <v>2</v>
      </c>
      <c r="X22" s="11">
        <v>3</v>
      </c>
      <c r="Y22" s="12">
        <v>3</v>
      </c>
      <c r="Z22" s="13">
        <v>1</v>
      </c>
      <c r="AA22" s="13">
        <v>2</v>
      </c>
      <c r="AB22" s="13">
        <v>1</v>
      </c>
      <c r="AC22" s="13">
        <v>2</v>
      </c>
      <c r="AD22" s="13">
        <v>2</v>
      </c>
      <c r="AE22" s="13">
        <v>1</v>
      </c>
      <c r="AF22" s="13">
        <v>1</v>
      </c>
      <c r="AG22" s="14">
        <v>4</v>
      </c>
    </row>
    <row r="23" spans="1:33">
      <c r="A23" s="9">
        <v>20</v>
      </c>
      <c r="B23" s="10"/>
      <c r="C23" s="11"/>
      <c r="D23" s="11"/>
      <c r="E23" s="11"/>
      <c r="F23" s="15"/>
      <c r="G23" s="11"/>
      <c r="H23" s="11"/>
      <c r="I23" s="12">
        <v>3</v>
      </c>
      <c r="J23" s="13"/>
      <c r="K23" s="13"/>
      <c r="L23" s="13"/>
      <c r="M23" s="13"/>
      <c r="N23" s="16"/>
      <c r="O23" s="13"/>
      <c r="P23" s="13"/>
      <c r="Q23" s="14">
        <v>3</v>
      </c>
      <c r="R23" s="11"/>
      <c r="S23" s="11"/>
      <c r="T23" s="11"/>
      <c r="U23" s="11"/>
      <c r="V23" s="15"/>
      <c r="W23" s="11"/>
      <c r="X23" s="17"/>
      <c r="Y23" s="12">
        <v>2</v>
      </c>
      <c r="Z23" s="13"/>
      <c r="AA23" s="13"/>
      <c r="AB23" s="13"/>
      <c r="AC23" s="13"/>
      <c r="AD23" s="13"/>
      <c r="AE23" s="13"/>
      <c r="AF23" s="16"/>
      <c r="AG23" s="14">
        <v>1</v>
      </c>
    </row>
    <row r="24" spans="1:33">
      <c r="A24" s="18">
        <v>21</v>
      </c>
      <c r="B24" s="19"/>
      <c r="C24" s="17"/>
      <c r="D24" s="11"/>
      <c r="E24" s="11"/>
      <c r="F24" s="17"/>
      <c r="G24" s="17"/>
      <c r="H24" s="17"/>
      <c r="I24" s="5"/>
      <c r="J24" s="16"/>
      <c r="K24" s="16"/>
      <c r="L24" s="13"/>
      <c r="M24" s="13"/>
      <c r="N24" s="16"/>
      <c r="O24" s="16"/>
      <c r="P24" s="16"/>
      <c r="Q24" s="7"/>
      <c r="R24" s="17"/>
      <c r="S24" s="17"/>
      <c r="T24" s="11"/>
      <c r="U24" s="11"/>
      <c r="V24" s="17"/>
      <c r="W24" s="17"/>
      <c r="X24" s="17"/>
      <c r="Y24" s="5"/>
      <c r="Z24" s="13"/>
      <c r="AA24" s="16"/>
      <c r="AB24" s="13"/>
      <c r="AC24" s="13"/>
      <c r="AD24" s="16"/>
      <c r="AE24" s="16"/>
      <c r="AF24" s="13"/>
      <c r="AG24" s="7"/>
    </row>
    <row r="25" spans="1:33">
      <c r="A25" s="20" t="s">
        <v>10</v>
      </c>
      <c r="B25" s="19"/>
      <c r="C25" s="17"/>
      <c r="D25" s="11"/>
      <c r="E25" s="11"/>
      <c r="F25" s="17"/>
      <c r="G25" s="17"/>
      <c r="H25" s="17"/>
      <c r="I25" s="5"/>
      <c r="J25" s="16"/>
      <c r="K25" s="16"/>
      <c r="L25" s="13"/>
      <c r="M25" s="13"/>
      <c r="N25" s="16"/>
      <c r="O25" s="16"/>
      <c r="P25" s="16"/>
      <c r="Q25" s="7"/>
      <c r="R25" s="17"/>
      <c r="S25" s="17"/>
      <c r="T25" s="11"/>
      <c r="U25" s="11"/>
      <c r="V25" s="17"/>
      <c r="W25" s="17"/>
      <c r="X25" s="17"/>
      <c r="Y25" s="5"/>
      <c r="Z25" s="13"/>
      <c r="AA25" s="16"/>
      <c r="AB25" s="13"/>
      <c r="AC25" s="13"/>
      <c r="AD25" s="16"/>
      <c r="AE25" s="16"/>
      <c r="AF25" s="13"/>
      <c r="AG25" s="7"/>
    </row>
    <row r="26" spans="1:33">
      <c r="A26" s="21" t="s">
        <v>11</v>
      </c>
      <c r="B26" s="22">
        <f t="shared" ref="B26:AG26" si="0">AVERAGE(B4:B25)</f>
        <v>2.263157894736842</v>
      </c>
      <c r="C26" s="23">
        <f t="shared" si="0"/>
        <v>2.8947368421052633</v>
      </c>
      <c r="D26" s="23">
        <f t="shared" si="0"/>
        <v>1.6842105263157894</v>
      </c>
      <c r="E26" s="23">
        <f t="shared" si="0"/>
        <v>2.8421052631578947</v>
      </c>
      <c r="F26" s="23">
        <f t="shared" si="0"/>
        <v>1.6842105263157894</v>
      </c>
      <c r="G26" s="23">
        <f t="shared" si="0"/>
        <v>2.6315789473684212</v>
      </c>
      <c r="H26" s="23">
        <f t="shared" si="0"/>
        <v>2.2105263157894739</v>
      </c>
      <c r="I26" s="24">
        <f t="shared" si="0"/>
        <v>2.8</v>
      </c>
      <c r="J26" s="25">
        <f t="shared" si="0"/>
        <v>2.1578947368421053</v>
      </c>
      <c r="K26" s="25">
        <f t="shared" si="0"/>
        <v>2.9473684210526314</v>
      </c>
      <c r="L26" s="25">
        <f t="shared" si="0"/>
        <v>1.736842105263158</v>
      </c>
      <c r="M26" s="25">
        <f t="shared" si="0"/>
        <v>2.7894736842105261</v>
      </c>
      <c r="N26" s="25">
        <f t="shared" si="0"/>
        <v>1.9473684210526316</v>
      </c>
      <c r="O26" s="25">
        <f t="shared" si="0"/>
        <v>2.8947368421052633</v>
      </c>
      <c r="P26" s="25">
        <f t="shared" si="0"/>
        <v>1.6842105263157894</v>
      </c>
      <c r="Q26" s="26">
        <f t="shared" si="0"/>
        <v>2.8</v>
      </c>
      <c r="R26" s="23">
        <f t="shared" si="0"/>
        <v>1.8421052631578947</v>
      </c>
      <c r="S26" s="23">
        <f t="shared" si="0"/>
        <v>2.9473684210526314</v>
      </c>
      <c r="T26" s="23">
        <f t="shared" si="0"/>
        <v>2</v>
      </c>
      <c r="U26" s="23">
        <f t="shared" si="0"/>
        <v>3.1578947368421053</v>
      </c>
      <c r="V26" s="23">
        <f t="shared" si="0"/>
        <v>2.3157894736842106</v>
      </c>
      <c r="W26" s="23">
        <f t="shared" si="0"/>
        <v>2.8947368421052633</v>
      </c>
      <c r="X26" s="23">
        <f t="shared" si="0"/>
        <v>2</v>
      </c>
      <c r="Y26" s="24">
        <f t="shared" si="0"/>
        <v>2.7</v>
      </c>
      <c r="Z26" s="25">
        <f t="shared" si="0"/>
        <v>1.4210526315789473</v>
      </c>
      <c r="AA26" s="25">
        <f t="shared" si="0"/>
        <v>2.6315789473684212</v>
      </c>
      <c r="AB26" s="25">
        <f t="shared" si="0"/>
        <v>1.5263157894736843</v>
      </c>
      <c r="AC26" s="25">
        <f t="shared" si="0"/>
        <v>2.8947368421052633</v>
      </c>
      <c r="AD26" s="25">
        <f t="shared" si="0"/>
        <v>1.7894736842105263</v>
      </c>
      <c r="AE26" s="25">
        <f t="shared" si="0"/>
        <v>2.736842105263158</v>
      </c>
      <c r="AF26" s="25">
        <f t="shared" si="0"/>
        <v>1.263157894736842</v>
      </c>
      <c r="AG26" s="26">
        <f t="shared" si="0"/>
        <v>2.2000000000000002</v>
      </c>
    </row>
    <row r="27" spans="1:33">
      <c r="A27" s="27" t="s">
        <v>12</v>
      </c>
      <c r="B27" s="28">
        <v>0.47</v>
      </c>
      <c r="C27" s="29">
        <v>0.84</v>
      </c>
      <c r="D27" s="30">
        <f>1/19</f>
        <v>5.2631578947368418E-2</v>
      </c>
      <c r="E27" s="30">
        <f>15/19</f>
        <v>0.78947368421052633</v>
      </c>
      <c r="F27" s="30">
        <f>2/19</f>
        <v>0.10526315789473684</v>
      </c>
      <c r="G27" s="30">
        <f>12/19</f>
        <v>0.63157894736842102</v>
      </c>
      <c r="H27" s="29">
        <v>0.3</v>
      </c>
      <c r="I27" s="31">
        <v>0.7</v>
      </c>
      <c r="J27" s="32">
        <v>0.31</v>
      </c>
      <c r="K27" s="32">
        <v>0.94</v>
      </c>
      <c r="L27" s="33">
        <f>1/19</f>
        <v>5.2631578947368418E-2</v>
      </c>
      <c r="M27" s="33">
        <f>15/19</f>
        <v>0.78947368421052633</v>
      </c>
      <c r="N27" s="33">
        <f>4/19</f>
        <v>0.21052631578947367</v>
      </c>
      <c r="O27" s="33">
        <f>17/19</f>
        <v>0.89473684210526316</v>
      </c>
      <c r="P27" s="32">
        <v>0.21</v>
      </c>
      <c r="Q27" s="34">
        <v>0.8</v>
      </c>
      <c r="R27" s="35">
        <v>0.31</v>
      </c>
      <c r="S27" s="35">
        <v>0.84</v>
      </c>
      <c r="T27" s="36">
        <f>7/19</f>
        <v>0.36842105263157893</v>
      </c>
      <c r="U27" s="36">
        <f>16/19</f>
        <v>0.84210526315789469</v>
      </c>
      <c r="V27" s="36">
        <f>10/19</f>
        <v>0.52631578947368418</v>
      </c>
      <c r="W27" s="36">
        <f>17/19</f>
        <v>0.89473684210526316</v>
      </c>
      <c r="X27" s="35">
        <v>0.36</v>
      </c>
      <c r="Y27" s="37">
        <v>0.75</v>
      </c>
      <c r="Z27" s="38">
        <v>0</v>
      </c>
      <c r="AA27" s="38">
        <v>0.42</v>
      </c>
      <c r="AB27" s="39">
        <f>2/19</f>
        <v>0.10526315789473684</v>
      </c>
      <c r="AC27" s="39">
        <f>11/19</f>
        <v>0.57894736842105265</v>
      </c>
      <c r="AD27" s="39">
        <f>3/19</f>
        <v>0.15789473684210525</v>
      </c>
      <c r="AE27" s="39">
        <f>10/19</f>
        <v>0.52631578947368418</v>
      </c>
      <c r="AF27" s="38">
        <v>0.1</v>
      </c>
      <c r="AG27" s="40">
        <v>0.3</v>
      </c>
    </row>
    <row r="28" spans="1:33">
      <c r="A28" s="41" t="s">
        <v>13</v>
      </c>
      <c r="B28" s="113">
        <f>AVERAGE(C27,E27,G27,I27)</f>
        <v>0.74026315789473696</v>
      </c>
      <c r="C28" s="114"/>
      <c r="D28" s="114"/>
      <c r="E28" s="114"/>
      <c r="F28" s="114"/>
      <c r="G28" s="114"/>
      <c r="H28" s="114"/>
      <c r="I28" s="112"/>
      <c r="J28" s="115">
        <f>AVERAGE(K27, M27,O27,Q27)</f>
        <v>0.8560526315789474</v>
      </c>
      <c r="K28" s="114"/>
      <c r="L28" s="114"/>
      <c r="M28" s="114"/>
      <c r="N28" s="114"/>
      <c r="O28" s="114"/>
      <c r="P28" s="114"/>
      <c r="Q28" s="112"/>
      <c r="R28" s="115">
        <f>AVERAGE(S27,U27,W27,Y27)</f>
        <v>0.83171052631578946</v>
      </c>
      <c r="S28" s="114"/>
      <c r="T28" s="114"/>
      <c r="U28" s="114"/>
      <c r="V28" s="114"/>
      <c r="W28" s="114"/>
      <c r="X28" s="114"/>
      <c r="Y28" s="112"/>
      <c r="Z28" s="113">
        <f>AVERAGE(AA27,AC27,AE27,AG27)</f>
        <v>0.45631578947368417</v>
      </c>
      <c r="AA28" s="114"/>
      <c r="AB28" s="114"/>
      <c r="AC28" s="114"/>
      <c r="AD28" s="114"/>
      <c r="AE28" s="114"/>
      <c r="AF28" s="114"/>
      <c r="AG28" s="124"/>
    </row>
    <row r="29" spans="1:33">
      <c r="A29" s="42" t="s">
        <v>14</v>
      </c>
      <c r="B29" s="43">
        <f t="shared" ref="B29:AG29" si="1">STDEV(B4:B25)</f>
        <v>0.80568157917228322</v>
      </c>
      <c r="C29" s="43">
        <f t="shared" si="1"/>
        <v>0.45883146774112316</v>
      </c>
      <c r="D29" s="43">
        <f t="shared" si="1"/>
        <v>0.58239272535781883</v>
      </c>
      <c r="E29" s="43">
        <f t="shared" si="1"/>
        <v>0.68824720161168473</v>
      </c>
      <c r="F29" s="43">
        <f t="shared" si="1"/>
        <v>0.67103829820720284</v>
      </c>
      <c r="G29" s="43">
        <f t="shared" si="1"/>
        <v>0.49559462778335273</v>
      </c>
      <c r="H29" s="43">
        <f t="shared" si="1"/>
        <v>0.71328250351775879</v>
      </c>
      <c r="I29" s="44">
        <f t="shared" si="1"/>
        <v>0.76777189594991413</v>
      </c>
      <c r="J29" s="45">
        <f t="shared" si="1"/>
        <v>0.68824720161168529</v>
      </c>
      <c r="K29" s="45">
        <f t="shared" si="1"/>
        <v>0.22941573387056177</v>
      </c>
      <c r="L29" s="45">
        <f t="shared" si="1"/>
        <v>0.56195148694901631</v>
      </c>
      <c r="M29" s="45">
        <f t="shared" si="1"/>
        <v>0.41885390829169578</v>
      </c>
      <c r="N29" s="45">
        <f t="shared" si="1"/>
        <v>0.70503618587403927</v>
      </c>
      <c r="O29" s="45">
        <f t="shared" si="1"/>
        <v>0.31530176764230522</v>
      </c>
      <c r="P29" s="45">
        <f t="shared" si="1"/>
        <v>0.8200698871944031</v>
      </c>
      <c r="Q29" s="46">
        <f t="shared" si="1"/>
        <v>0.41039134083406092</v>
      </c>
      <c r="R29" s="43">
        <f t="shared" si="1"/>
        <v>0.89834155189418308</v>
      </c>
      <c r="S29" s="43">
        <f t="shared" si="1"/>
        <v>0.70503618587403927</v>
      </c>
      <c r="T29" s="43">
        <f t="shared" si="1"/>
        <v>0.88191710368819687</v>
      </c>
      <c r="U29" s="43">
        <f t="shared" si="1"/>
        <v>0.68824720161168473</v>
      </c>
      <c r="V29" s="43">
        <f t="shared" si="1"/>
        <v>0.8200698871944031</v>
      </c>
      <c r="W29" s="43">
        <f t="shared" si="1"/>
        <v>0.31530176764230522</v>
      </c>
      <c r="X29" s="43">
        <f t="shared" si="1"/>
        <v>0.88191710368819687</v>
      </c>
      <c r="Y29" s="44">
        <f t="shared" si="1"/>
        <v>0.5712405705774789</v>
      </c>
      <c r="Z29" s="45">
        <f t="shared" si="1"/>
        <v>0.50725727350178795</v>
      </c>
      <c r="AA29" s="45">
        <f t="shared" si="1"/>
        <v>1.0651304727481083</v>
      </c>
      <c r="AB29" s="45">
        <f t="shared" si="1"/>
        <v>0.69669226847946597</v>
      </c>
      <c r="AC29" s="45">
        <f t="shared" si="1"/>
        <v>0.99413484677243413</v>
      </c>
      <c r="AD29" s="45">
        <f t="shared" si="1"/>
        <v>0.71328250351775857</v>
      </c>
      <c r="AE29" s="45">
        <f t="shared" si="1"/>
        <v>0.93345863820512454</v>
      </c>
      <c r="AF29" s="45">
        <f t="shared" si="1"/>
        <v>0.65337629647494999</v>
      </c>
      <c r="AG29" s="46">
        <f t="shared" si="1"/>
        <v>1.3611140947574412</v>
      </c>
    </row>
    <row r="30" spans="1:33">
      <c r="A30" s="42" t="s">
        <v>15</v>
      </c>
      <c r="B30" s="116">
        <f>AVERAGE(B29:C29)</f>
        <v>0.63225652345670325</v>
      </c>
      <c r="C30" s="108"/>
      <c r="D30" s="116">
        <f>AVERAGE(D29:E29)</f>
        <v>0.63531996348475173</v>
      </c>
      <c r="E30" s="108"/>
      <c r="F30" s="116">
        <f>AVERAGE(F29:G29)</f>
        <v>0.58331646299527784</v>
      </c>
      <c r="G30" s="108"/>
      <c r="H30" s="116">
        <f>AVERAGE(H29:I29)</f>
        <v>0.74052719973383652</v>
      </c>
      <c r="I30" s="117"/>
      <c r="J30" s="107">
        <f>AVERAGE(J29:K29)</f>
        <v>0.45883146774112354</v>
      </c>
      <c r="K30" s="108"/>
      <c r="L30" s="107">
        <f>AVERAGE(L29:M29)</f>
        <v>0.49040269762035604</v>
      </c>
      <c r="M30" s="108"/>
      <c r="N30" s="107">
        <f>AVERAGE(N29:O29)</f>
        <v>0.5101689767581723</v>
      </c>
      <c r="O30" s="108"/>
      <c r="P30" s="107">
        <f>AVERAGE(P29:Q29)</f>
        <v>0.61523061401423207</v>
      </c>
      <c r="Q30" s="117"/>
      <c r="R30" s="120">
        <v>0.51</v>
      </c>
      <c r="S30" s="108"/>
      <c r="T30" s="116">
        <f>AVERAGE(T29:U29)</f>
        <v>0.78508215264994075</v>
      </c>
      <c r="U30" s="108"/>
      <c r="V30" s="116">
        <f>AVERAGE(V29:W29)</f>
        <v>0.56768582741835416</v>
      </c>
      <c r="W30" s="108"/>
      <c r="X30" s="116">
        <f>AVERAGE(X29:Y29)</f>
        <v>0.72657883713283788</v>
      </c>
      <c r="Y30" s="117"/>
      <c r="Z30" s="107">
        <f>AVERAGE(Z29:AA29)</f>
        <v>0.78619387312494815</v>
      </c>
      <c r="AA30" s="108"/>
      <c r="AB30" s="107">
        <f>AVERAGE(AB29:AC29)</f>
        <v>0.84541355762595005</v>
      </c>
      <c r="AC30" s="108"/>
      <c r="AD30" s="107">
        <f>AVERAGE(AD29:AE29)</f>
        <v>0.82337057086144161</v>
      </c>
      <c r="AE30" s="108"/>
      <c r="AF30" s="107">
        <f>AVERAGE(AF29:AG29)</f>
        <v>1.0072451956161956</v>
      </c>
      <c r="AG30" s="117"/>
    </row>
    <row r="31" spans="1:33">
      <c r="A31" s="47" t="s">
        <v>16</v>
      </c>
      <c r="B31" s="119">
        <f>(C26-B26)/B30</f>
        <v>0.99892832092173989</v>
      </c>
      <c r="C31" s="112"/>
      <c r="D31" s="118">
        <f>(E26-D26)/D30</f>
        <v>1.8225379389796177</v>
      </c>
      <c r="E31" s="112"/>
      <c r="F31" s="118">
        <f>(G26-F26)/F30</f>
        <v>1.6241071204950737</v>
      </c>
      <c r="G31" s="112"/>
      <c r="H31" s="118">
        <f>(I26-H26)/H30</f>
        <v>0.79601895031323244</v>
      </c>
      <c r="I31" s="112"/>
      <c r="J31" s="119">
        <f>(K26-J26)/J30</f>
        <v>1.7206180040292127</v>
      </c>
      <c r="K31" s="112"/>
      <c r="L31" s="118">
        <f>(M26-L26)/L30</f>
        <v>2.1464636798598122</v>
      </c>
      <c r="M31" s="112"/>
      <c r="N31" s="118">
        <f>(O26-N26)/N30</f>
        <v>1.856969875104143</v>
      </c>
      <c r="O31" s="112"/>
      <c r="P31" s="118">
        <f>(Q26-P26)/P30</f>
        <v>1.8136117551172428</v>
      </c>
      <c r="Q31" s="112"/>
      <c r="R31" s="119">
        <f>(S26-R26)/R30</f>
        <v>2.1671826625386994</v>
      </c>
      <c r="S31" s="112"/>
      <c r="T31" s="118">
        <f>(U26-T26)/T30</f>
        <v>1.4748707927365119</v>
      </c>
      <c r="U31" s="112"/>
      <c r="V31" s="118">
        <f>(W26-V26)/V30</f>
        <v>1.0198376292991358</v>
      </c>
      <c r="W31" s="112"/>
      <c r="X31" s="118">
        <f>(Y26-X26)/X30</f>
        <v>0.96341919723712188</v>
      </c>
      <c r="Y31" s="112"/>
      <c r="Z31" s="119">
        <f>(AA26-Z26)/Z30</f>
        <v>1.5397300299198433</v>
      </c>
      <c r="AA31" s="112"/>
      <c r="AB31" s="118">
        <f>(AC26-AB26)/AB30</f>
        <v>1.6186410074547581</v>
      </c>
      <c r="AC31" s="112"/>
      <c r="AD31" s="118">
        <f>(AE26-AD26)/AD30</f>
        <v>1.1505978651404298</v>
      </c>
      <c r="AE31" s="112"/>
      <c r="AF31" s="118">
        <f>(AG26-AF26)/AF30</f>
        <v>0.93010332473219948</v>
      </c>
      <c r="AG31" s="124"/>
    </row>
    <row r="32" spans="1:33">
      <c r="A32" s="47" t="s">
        <v>17</v>
      </c>
      <c r="B32" s="119">
        <f>AVERAGE(B31,D31,F31,H31)</f>
        <v>1.310398082677416</v>
      </c>
      <c r="C32" s="114"/>
      <c r="D32" s="114"/>
      <c r="E32" s="114"/>
      <c r="F32" s="114"/>
      <c r="G32" s="114"/>
      <c r="H32" s="114"/>
      <c r="I32" s="112"/>
      <c r="J32" s="119">
        <f>AVERAGE(J31,L31,N31,P31)</f>
        <v>1.8844158285276027</v>
      </c>
      <c r="K32" s="114"/>
      <c r="L32" s="114"/>
      <c r="M32" s="114"/>
      <c r="N32" s="114"/>
      <c r="O32" s="114"/>
      <c r="P32" s="114"/>
      <c r="Q32" s="112"/>
      <c r="R32" s="119">
        <f>AVERAGE(R31,T31,V31,X31)</f>
        <v>1.406327570452867</v>
      </c>
      <c r="S32" s="114"/>
      <c r="T32" s="114"/>
      <c r="U32" s="114"/>
      <c r="V32" s="114"/>
      <c r="W32" s="114"/>
      <c r="X32" s="114"/>
      <c r="Y32" s="112"/>
      <c r="Z32" s="119">
        <f>AVERAGE(Z31,AB31,AD31,AF31)</f>
        <v>1.3097680568118077</v>
      </c>
      <c r="AA32" s="114"/>
      <c r="AB32" s="114"/>
      <c r="AC32" s="114"/>
      <c r="AD32" s="114"/>
      <c r="AE32" s="114"/>
      <c r="AF32" s="114"/>
      <c r="AG32" s="124"/>
    </row>
    <row r="33" spans="7:13" ht="15.75" customHeight="1">
      <c r="G33" s="48"/>
      <c r="M33" s="48"/>
    </row>
  </sheetData>
  <mergeCells count="60">
    <mergeCell ref="Z31:AA31"/>
    <mergeCell ref="AB31:AC31"/>
    <mergeCell ref="AD31:AE31"/>
    <mergeCell ref="AF31:AG31"/>
    <mergeCell ref="Z32:AG32"/>
    <mergeCell ref="X31:Y31"/>
    <mergeCell ref="R32:Y32"/>
    <mergeCell ref="R31:S31"/>
    <mergeCell ref="T31:U31"/>
    <mergeCell ref="V31:W31"/>
    <mergeCell ref="Z3:AA3"/>
    <mergeCell ref="AB3:AC3"/>
    <mergeCell ref="AD3:AE3"/>
    <mergeCell ref="Z28:AG28"/>
    <mergeCell ref="B1:I1"/>
    <mergeCell ref="J1:Q1"/>
    <mergeCell ref="R1:Y1"/>
    <mergeCell ref="Z1:AG1"/>
    <mergeCell ref="B3:C3"/>
    <mergeCell ref="D3:E3"/>
    <mergeCell ref="F3:G3"/>
    <mergeCell ref="AF3:AG3"/>
    <mergeCell ref="R3:S3"/>
    <mergeCell ref="T3:U3"/>
    <mergeCell ref="V3:W3"/>
    <mergeCell ref="R28:Y28"/>
    <mergeCell ref="X3:Y3"/>
    <mergeCell ref="AB30:AC30"/>
    <mergeCell ref="AD30:AE30"/>
    <mergeCell ref="AF30:AG30"/>
    <mergeCell ref="H30:I30"/>
    <mergeCell ref="J30:K30"/>
    <mergeCell ref="R30:S30"/>
    <mergeCell ref="T30:U30"/>
    <mergeCell ref="V30:W30"/>
    <mergeCell ref="X30:Y30"/>
    <mergeCell ref="Z30:AA30"/>
    <mergeCell ref="N31:O31"/>
    <mergeCell ref="P31:Q31"/>
    <mergeCell ref="B32:I32"/>
    <mergeCell ref="J32:Q32"/>
    <mergeCell ref="B30:C30"/>
    <mergeCell ref="B31:C31"/>
    <mergeCell ref="D31:E31"/>
    <mergeCell ref="F31:G31"/>
    <mergeCell ref="H31:I31"/>
    <mergeCell ref="J31:K31"/>
    <mergeCell ref="L31:M31"/>
    <mergeCell ref="L30:M30"/>
    <mergeCell ref="N30:O30"/>
    <mergeCell ref="H3:I3"/>
    <mergeCell ref="J3:K3"/>
    <mergeCell ref="B28:I28"/>
    <mergeCell ref="J28:Q28"/>
    <mergeCell ref="D30:E30"/>
    <mergeCell ref="F30:G30"/>
    <mergeCell ref="P30:Q30"/>
    <mergeCell ref="L3:M3"/>
    <mergeCell ref="N3:O3"/>
    <mergeCell ref="P3:Q3"/>
  </mergeCells>
  <conditionalFormatting sqref="B4:E25 F4:F22 G4:U25 V4:V22 W4:AG25 F24:F25 V24:V25">
    <cfRule type="containsText" dxfId="31" priority="1" operator="containsText" text="4">
      <formula>NOT(ISERROR(SEARCH(("4"),(B4))))</formula>
    </cfRule>
  </conditionalFormatting>
  <conditionalFormatting sqref="B4:E25 F4:F22 G4:U25 V4:V22 W4:AG25 F24:F25 V24:V25">
    <cfRule type="containsText" dxfId="30" priority="2" operator="containsText" text="3">
      <formula>NOT(ISERROR(SEARCH(("3"),(B4))))</formula>
    </cfRule>
  </conditionalFormatting>
  <conditionalFormatting sqref="B4:E25 F4:F22 G4:U25 V4:V22 W4:AG25 F24:F25 V24:V25">
    <cfRule type="containsText" dxfId="29" priority="3" operator="containsText" text="2">
      <formula>NOT(ISERROR(SEARCH(("2"),(B4))))</formula>
    </cfRule>
  </conditionalFormatting>
  <conditionalFormatting sqref="B4:E25 F4:F22 G4:U25 V4:V22 W4:AG25 F24:F25 V24:V25">
    <cfRule type="containsText" dxfId="28" priority="4" operator="containsText" text="1">
      <formula>NOT(ISERROR(SEARCH(("1"),(B4))))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G32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"/>
  <cols>
    <col min="2" max="2" width="7.6640625" customWidth="1"/>
    <col min="3" max="4" width="8.1640625" customWidth="1"/>
    <col min="5" max="5" width="8.5" customWidth="1"/>
    <col min="6" max="6" width="7.83203125" customWidth="1"/>
    <col min="7" max="7" width="8" customWidth="1"/>
    <col min="8" max="9" width="8.1640625" customWidth="1"/>
    <col min="10" max="10" width="7.5" customWidth="1"/>
    <col min="11" max="11" width="7.33203125" customWidth="1"/>
    <col min="12" max="12" width="8.5" customWidth="1"/>
    <col min="13" max="13" width="8.33203125" customWidth="1"/>
    <col min="14" max="14" width="7.83203125" customWidth="1"/>
    <col min="15" max="15" width="7.1640625" customWidth="1"/>
    <col min="16" max="16" width="7.5" customWidth="1"/>
    <col min="17" max="17" width="8" customWidth="1"/>
    <col min="18" max="19" width="7.83203125" customWidth="1"/>
    <col min="20" max="20" width="7.1640625" customWidth="1"/>
    <col min="21" max="21" width="7.6640625" customWidth="1"/>
    <col min="22" max="22" width="7.5" customWidth="1"/>
    <col min="23" max="24" width="7.83203125" customWidth="1"/>
    <col min="25" max="25" width="8.1640625" customWidth="1"/>
    <col min="26" max="26" width="7.83203125" customWidth="1"/>
    <col min="27" max="27" width="8" customWidth="1"/>
    <col min="28" max="28" width="7.5" customWidth="1"/>
    <col min="29" max="29" width="8.1640625" customWidth="1"/>
    <col min="30" max="30" width="8" customWidth="1"/>
    <col min="31" max="31" width="7.5" customWidth="1"/>
    <col min="32" max="33" width="7.33203125" customWidth="1"/>
  </cols>
  <sheetData>
    <row r="1" spans="1:33">
      <c r="A1" s="1" t="s">
        <v>0</v>
      </c>
      <c r="B1" s="125" t="s">
        <v>18</v>
      </c>
      <c r="C1" s="114"/>
      <c r="D1" s="114"/>
      <c r="E1" s="114"/>
      <c r="F1" s="114"/>
      <c r="G1" s="114"/>
      <c r="H1" s="114"/>
      <c r="I1" s="124"/>
      <c r="J1" s="111" t="s">
        <v>19</v>
      </c>
      <c r="K1" s="114"/>
      <c r="L1" s="114"/>
      <c r="M1" s="114"/>
      <c r="N1" s="114"/>
      <c r="O1" s="114"/>
      <c r="P1" s="114"/>
      <c r="Q1" s="124"/>
      <c r="R1" s="126" t="s">
        <v>3</v>
      </c>
      <c r="S1" s="114"/>
      <c r="T1" s="114"/>
      <c r="U1" s="114"/>
      <c r="V1" s="114"/>
      <c r="W1" s="114"/>
      <c r="X1" s="114"/>
      <c r="Y1" s="124"/>
      <c r="Z1" s="111" t="s">
        <v>4</v>
      </c>
      <c r="AA1" s="114"/>
      <c r="AB1" s="114"/>
      <c r="AC1" s="114"/>
      <c r="AD1" s="114"/>
      <c r="AE1" s="114"/>
      <c r="AF1" s="114"/>
      <c r="AG1" s="124"/>
    </row>
    <row r="2" spans="1:33" ht="15.75" customHeight="1">
      <c r="A2" s="2"/>
      <c r="B2" s="3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7"/>
      <c r="R2" s="4"/>
      <c r="S2" s="4"/>
      <c r="T2" s="4"/>
      <c r="U2" s="4"/>
      <c r="V2" s="4"/>
      <c r="W2" s="4"/>
      <c r="X2" s="4"/>
      <c r="Y2" s="5"/>
      <c r="Z2" s="6"/>
      <c r="AA2" s="6"/>
      <c r="AB2" s="6"/>
      <c r="AC2" s="6"/>
      <c r="AD2" s="6"/>
      <c r="AE2" s="6"/>
      <c r="AF2" s="6"/>
      <c r="AG2" s="16"/>
    </row>
    <row r="3" spans="1:33">
      <c r="A3" s="8" t="s">
        <v>5</v>
      </c>
      <c r="B3" s="127" t="s">
        <v>6</v>
      </c>
      <c r="C3" s="122"/>
      <c r="D3" s="109" t="s">
        <v>7</v>
      </c>
      <c r="E3" s="122"/>
      <c r="F3" s="109" t="s">
        <v>8</v>
      </c>
      <c r="G3" s="122"/>
      <c r="H3" s="109" t="s">
        <v>9</v>
      </c>
      <c r="I3" s="110"/>
      <c r="J3" s="126" t="s">
        <v>6</v>
      </c>
      <c r="K3" s="112"/>
      <c r="L3" s="109" t="s">
        <v>7</v>
      </c>
      <c r="M3" s="122"/>
      <c r="N3" s="131" t="s">
        <v>8</v>
      </c>
      <c r="O3" s="122"/>
      <c r="P3" s="131" t="s">
        <v>9</v>
      </c>
      <c r="Q3" s="110"/>
      <c r="R3" s="109" t="s">
        <v>6</v>
      </c>
      <c r="S3" s="122"/>
      <c r="T3" s="109" t="s">
        <v>7</v>
      </c>
      <c r="U3" s="122"/>
      <c r="V3" s="109" t="s">
        <v>8</v>
      </c>
      <c r="W3" s="122"/>
      <c r="X3" s="109" t="s">
        <v>9</v>
      </c>
      <c r="Y3" s="110"/>
      <c r="Z3" s="131" t="s">
        <v>6</v>
      </c>
      <c r="AA3" s="122"/>
      <c r="AB3" s="109" t="s">
        <v>7</v>
      </c>
      <c r="AC3" s="122"/>
      <c r="AD3" s="131" t="s">
        <v>8</v>
      </c>
      <c r="AE3" s="122"/>
      <c r="AF3" s="131" t="s">
        <v>9</v>
      </c>
      <c r="AG3" s="122"/>
    </row>
    <row r="4" spans="1:33">
      <c r="A4" s="9">
        <v>1</v>
      </c>
      <c r="B4" s="10">
        <v>2</v>
      </c>
      <c r="C4" s="11">
        <v>3</v>
      </c>
      <c r="D4" s="11">
        <v>1</v>
      </c>
      <c r="E4" s="11">
        <v>3</v>
      </c>
      <c r="F4" s="11">
        <v>1</v>
      </c>
      <c r="G4" s="11">
        <v>3</v>
      </c>
      <c r="H4" s="11">
        <v>2</v>
      </c>
      <c r="I4" s="12">
        <v>3</v>
      </c>
      <c r="J4" s="13">
        <v>3</v>
      </c>
      <c r="K4" s="13">
        <v>3</v>
      </c>
      <c r="L4" s="13">
        <v>1</v>
      </c>
      <c r="M4" s="13">
        <v>3</v>
      </c>
      <c r="N4" s="13">
        <v>1</v>
      </c>
      <c r="O4" s="13">
        <v>3</v>
      </c>
      <c r="P4" s="13">
        <v>3</v>
      </c>
      <c r="Q4" s="14">
        <v>3</v>
      </c>
      <c r="R4" s="11">
        <v>2</v>
      </c>
      <c r="S4" s="11">
        <v>2</v>
      </c>
      <c r="T4" s="11">
        <v>1</v>
      </c>
      <c r="U4" s="11">
        <v>3</v>
      </c>
      <c r="V4" s="11">
        <v>1</v>
      </c>
      <c r="W4" s="11">
        <v>2</v>
      </c>
      <c r="X4" s="11">
        <v>3</v>
      </c>
      <c r="Y4" s="12">
        <v>3</v>
      </c>
      <c r="Z4" s="13">
        <v>1</v>
      </c>
      <c r="AA4" s="13">
        <v>2</v>
      </c>
      <c r="AB4" s="13">
        <v>1</v>
      </c>
      <c r="AC4" s="13">
        <v>2</v>
      </c>
      <c r="AD4" s="13">
        <v>1</v>
      </c>
      <c r="AE4" s="13">
        <v>2</v>
      </c>
      <c r="AF4" s="13">
        <v>3</v>
      </c>
      <c r="AG4" s="13">
        <v>3</v>
      </c>
    </row>
    <row r="5" spans="1:33">
      <c r="A5" s="9">
        <v>2</v>
      </c>
      <c r="B5" s="10">
        <v>3</v>
      </c>
      <c r="C5" s="11">
        <v>3</v>
      </c>
      <c r="D5" s="11">
        <v>2</v>
      </c>
      <c r="E5" s="11">
        <v>3</v>
      </c>
      <c r="F5" s="11">
        <v>1</v>
      </c>
      <c r="G5" s="11">
        <v>3</v>
      </c>
      <c r="H5" s="11">
        <v>1</v>
      </c>
      <c r="I5" s="12">
        <v>2</v>
      </c>
      <c r="J5" s="13">
        <v>3</v>
      </c>
      <c r="K5" s="13">
        <v>3</v>
      </c>
      <c r="L5" s="13">
        <v>1</v>
      </c>
      <c r="M5" s="13">
        <v>3</v>
      </c>
      <c r="N5" s="13">
        <v>1</v>
      </c>
      <c r="O5" s="13">
        <v>3</v>
      </c>
      <c r="P5" s="13">
        <v>1</v>
      </c>
      <c r="Q5" s="14">
        <v>3</v>
      </c>
      <c r="R5" s="11">
        <v>3</v>
      </c>
      <c r="S5" s="11">
        <v>3</v>
      </c>
      <c r="T5" s="11">
        <v>1</v>
      </c>
      <c r="U5" s="11">
        <v>2</v>
      </c>
      <c r="V5" s="11">
        <v>2</v>
      </c>
      <c r="W5" s="11">
        <v>3</v>
      </c>
      <c r="X5" s="11">
        <v>1</v>
      </c>
      <c r="Y5" s="12">
        <v>3</v>
      </c>
      <c r="Z5" s="13">
        <v>2</v>
      </c>
      <c r="AA5" s="13">
        <v>4</v>
      </c>
      <c r="AB5" s="13">
        <v>1</v>
      </c>
      <c r="AC5" s="13">
        <v>2</v>
      </c>
      <c r="AD5" s="13">
        <v>1</v>
      </c>
      <c r="AE5" s="13">
        <v>3</v>
      </c>
      <c r="AF5" s="13">
        <v>1</v>
      </c>
      <c r="AG5" s="13">
        <v>1</v>
      </c>
    </row>
    <row r="6" spans="1:33">
      <c r="A6" s="9">
        <v>3</v>
      </c>
      <c r="B6" s="10">
        <v>1</v>
      </c>
      <c r="C6" s="11">
        <v>3</v>
      </c>
      <c r="D6" s="11">
        <v>3</v>
      </c>
      <c r="E6" s="11">
        <v>3</v>
      </c>
      <c r="F6" s="11">
        <v>2</v>
      </c>
      <c r="G6" s="11">
        <v>3</v>
      </c>
      <c r="H6" s="11">
        <v>1</v>
      </c>
      <c r="I6" s="12">
        <v>3</v>
      </c>
      <c r="J6" s="13">
        <v>3</v>
      </c>
      <c r="K6" s="13">
        <v>3</v>
      </c>
      <c r="L6" s="13">
        <v>2</v>
      </c>
      <c r="M6" s="13">
        <v>3</v>
      </c>
      <c r="N6" s="13">
        <v>2</v>
      </c>
      <c r="O6" s="13">
        <v>3</v>
      </c>
      <c r="P6" s="13">
        <v>1</v>
      </c>
      <c r="Q6" s="14">
        <v>3</v>
      </c>
      <c r="R6" s="11">
        <v>2</v>
      </c>
      <c r="S6" s="11">
        <v>3</v>
      </c>
      <c r="T6" s="11">
        <v>3</v>
      </c>
      <c r="U6" s="11">
        <v>3</v>
      </c>
      <c r="V6" s="11">
        <v>3</v>
      </c>
      <c r="W6" s="11">
        <v>3</v>
      </c>
      <c r="X6" s="11">
        <v>1</v>
      </c>
      <c r="Y6" s="12">
        <v>2</v>
      </c>
      <c r="Z6" s="13">
        <v>1</v>
      </c>
      <c r="AA6" s="13">
        <v>3</v>
      </c>
      <c r="AB6" s="13">
        <v>1</v>
      </c>
      <c r="AC6" s="13">
        <v>3</v>
      </c>
      <c r="AD6" s="13">
        <v>2</v>
      </c>
      <c r="AE6" s="13">
        <v>3</v>
      </c>
      <c r="AF6" s="13">
        <v>2</v>
      </c>
      <c r="AG6" s="13">
        <v>2</v>
      </c>
    </row>
    <row r="7" spans="1:33">
      <c r="A7" s="9">
        <v>4</v>
      </c>
      <c r="B7" s="10">
        <v>2</v>
      </c>
      <c r="C7" s="11">
        <v>3</v>
      </c>
      <c r="D7" s="11">
        <v>2</v>
      </c>
      <c r="E7" s="11">
        <v>3</v>
      </c>
      <c r="F7" s="11">
        <v>3</v>
      </c>
      <c r="G7" s="11">
        <v>3</v>
      </c>
      <c r="H7" s="11">
        <v>2</v>
      </c>
      <c r="I7" s="12">
        <v>2</v>
      </c>
      <c r="J7" s="13">
        <v>3</v>
      </c>
      <c r="K7" s="13">
        <v>3</v>
      </c>
      <c r="L7" s="13">
        <v>3</v>
      </c>
      <c r="M7" s="13">
        <v>3</v>
      </c>
      <c r="N7" s="13">
        <v>3</v>
      </c>
      <c r="O7" s="13">
        <v>3</v>
      </c>
      <c r="P7" s="13">
        <v>1</v>
      </c>
      <c r="Q7" s="14">
        <v>3</v>
      </c>
      <c r="R7" s="11">
        <v>2</v>
      </c>
      <c r="S7" s="11">
        <v>3</v>
      </c>
      <c r="T7" s="11">
        <v>2</v>
      </c>
      <c r="U7" s="11">
        <v>3</v>
      </c>
      <c r="V7" s="11">
        <v>3</v>
      </c>
      <c r="W7" s="11">
        <v>3</v>
      </c>
      <c r="X7" s="11">
        <v>1</v>
      </c>
      <c r="Y7" s="12">
        <v>3</v>
      </c>
      <c r="Z7" s="13">
        <v>2</v>
      </c>
      <c r="AA7" s="13">
        <v>2</v>
      </c>
      <c r="AB7" s="13">
        <v>2</v>
      </c>
      <c r="AC7" s="13">
        <v>3</v>
      </c>
      <c r="AD7" s="13">
        <v>3</v>
      </c>
      <c r="AE7" s="13">
        <v>3</v>
      </c>
      <c r="AF7" s="13">
        <v>1</v>
      </c>
      <c r="AG7" s="13">
        <v>3</v>
      </c>
    </row>
    <row r="8" spans="1:33">
      <c r="A8" s="9">
        <v>5</v>
      </c>
      <c r="B8" s="10">
        <v>1</v>
      </c>
      <c r="C8" s="11">
        <v>3</v>
      </c>
      <c r="D8" s="11">
        <v>2</v>
      </c>
      <c r="E8" s="11">
        <v>2</v>
      </c>
      <c r="F8" s="11">
        <v>1</v>
      </c>
      <c r="G8" s="11">
        <v>3</v>
      </c>
      <c r="H8" s="11">
        <v>3</v>
      </c>
      <c r="I8" s="12">
        <v>3</v>
      </c>
      <c r="J8" s="13">
        <v>2</v>
      </c>
      <c r="K8" s="13">
        <v>3</v>
      </c>
      <c r="L8" s="13">
        <v>2</v>
      </c>
      <c r="M8" s="13">
        <v>2</v>
      </c>
      <c r="N8" s="13">
        <v>3</v>
      </c>
      <c r="O8" s="13">
        <v>3</v>
      </c>
      <c r="P8" s="13">
        <v>3</v>
      </c>
      <c r="Q8" s="14">
        <v>3</v>
      </c>
      <c r="R8" s="11">
        <v>2</v>
      </c>
      <c r="S8" s="11">
        <v>3</v>
      </c>
      <c r="T8" s="11">
        <v>2</v>
      </c>
      <c r="U8" s="11">
        <v>2</v>
      </c>
      <c r="V8" s="11">
        <v>2</v>
      </c>
      <c r="W8" s="11">
        <v>3</v>
      </c>
      <c r="X8" s="11">
        <v>3</v>
      </c>
      <c r="Y8" s="12">
        <v>3</v>
      </c>
      <c r="Z8" s="13">
        <v>2</v>
      </c>
      <c r="AA8" s="13">
        <v>2</v>
      </c>
      <c r="AB8" s="13">
        <v>1</v>
      </c>
      <c r="AC8" s="13">
        <v>2</v>
      </c>
      <c r="AD8" s="13">
        <v>1</v>
      </c>
      <c r="AE8" s="13">
        <v>2</v>
      </c>
      <c r="AF8" s="13">
        <v>1</v>
      </c>
      <c r="AG8" s="13">
        <v>3</v>
      </c>
    </row>
    <row r="9" spans="1:33">
      <c r="A9" s="9">
        <v>6</v>
      </c>
      <c r="B9" s="10">
        <v>1</v>
      </c>
      <c r="C9" s="11">
        <v>3</v>
      </c>
      <c r="D9" s="11">
        <v>2</v>
      </c>
      <c r="E9" s="11">
        <v>3</v>
      </c>
      <c r="F9" s="11">
        <v>1</v>
      </c>
      <c r="G9" s="11">
        <v>3</v>
      </c>
      <c r="H9" s="11">
        <v>2</v>
      </c>
      <c r="I9" s="12">
        <v>3</v>
      </c>
      <c r="J9" s="13">
        <v>1</v>
      </c>
      <c r="K9" s="13">
        <v>3</v>
      </c>
      <c r="L9" s="13">
        <v>1</v>
      </c>
      <c r="M9" s="13">
        <v>3</v>
      </c>
      <c r="N9" s="13">
        <v>2</v>
      </c>
      <c r="O9" s="13">
        <v>3</v>
      </c>
      <c r="P9" s="13">
        <v>3</v>
      </c>
      <c r="Q9" s="14">
        <v>3</v>
      </c>
      <c r="R9" s="11">
        <v>1</v>
      </c>
      <c r="S9" s="11">
        <v>3</v>
      </c>
      <c r="T9" s="11">
        <v>1</v>
      </c>
      <c r="U9" s="11">
        <v>2</v>
      </c>
      <c r="V9" s="11">
        <v>1</v>
      </c>
      <c r="W9" s="11">
        <v>2</v>
      </c>
      <c r="X9" s="11">
        <v>1</v>
      </c>
      <c r="Y9" s="12">
        <v>3</v>
      </c>
      <c r="Z9" s="13">
        <v>3</v>
      </c>
      <c r="AA9" s="13">
        <v>3</v>
      </c>
      <c r="AB9" s="13">
        <v>1</v>
      </c>
      <c r="AC9" s="13">
        <v>2</v>
      </c>
      <c r="AD9" s="13">
        <v>1</v>
      </c>
      <c r="AE9" s="13">
        <v>2</v>
      </c>
      <c r="AF9" s="13">
        <v>3</v>
      </c>
      <c r="AG9" s="13">
        <v>3</v>
      </c>
    </row>
    <row r="10" spans="1:33">
      <c r="A10" s="9">
        <v>7</v>
      </c>
      <c r="B10" s="10">
        <v>1</v>
      </c>
      <c r="C10" s="11">
        <v>1</v>
      </c>
      <c r="D10" s="11">
        <v>3</v>
      </c>
      <c r="E10" s="11">
        <v>3</v>
      </c>
      <c r="F10" s="11">
        <v>3</v>
      </c>
      <c r="G10" s="11">
        <v>3</v>
      </c>
      <c r="H10" s="11">
        <v>2</v>
      </c>
      <c r="I10" s="12">
        <v>3</v>
      </c>
      <c r="J10" s="13">
        <v>1</v>
      </c>
      <c r="K10" s="13">
        <v>1</v>
      </c>
      <c r="L10" s="13">
        <v>3</v>
      </c>
      <c r="M10" s="13">
        <v>3</v>
      </c>
      <c r="N10" s="13">
        <v>3</v>
      </c>
      <c r="O10" s="13">
        <v>3</v>
      </c>
      <c r="P10" s="13">
        <v>3</v>
      </c>
      <c r="Q10" s="14">
        <v>3</v>
      </c>
      <c r="R10" s="11">
        <v>1</v>
      </c>
      <c r="S10" s="11">
        <v>1</v>
      </c>
      <c r="T10" s="11">
        <v>2</v>
      </c>
      <c r="U10" s="11">
        <v>3</v>
      </c>
      <c r="V10" s="11">
        <v>3</v>
      </c>
      <c r="W10" s="11">
        <v>3</v>
      </c>
      <c r="X10" s="11">
        <v>3</v>
      </c>
      <c r="Y10" s="12">
        <v>3</v>
      </c>
      <c r="Z10" s="13">
        <v>1</v>
      </c>
      <c r="AA10" s="13">
        <v>1</v>
      </c>
      <c r="AB10" s="13">
        <v>2</v>
      </c>
      <c r="AC10" s="13">
        <v>3</v>
      </c>
      <c r="AD10" s="13">
        <v>2</v>
      </c>
      <c r="AE10" s="13">
        <v>2</v>
      </c>
      <c r="AF10" s="13">
        <v>2</v>
      </c>
      <c r="AG10" s="13">
        <v>3</v>
      </c>
    </row>
    <row r="11" spans="1:33">
      <c r="A11" s="9">
        <v>8</v>
      </c>
      <c r="B11" s="10">
        <v>1</v>
      </c>
      <c r="C11" s="11">
        <v>3</v>
      </c>
      <c r="D11" s="11">
        <v>3</v>
      </c>
      <c r="E11" s="11">
        <v>3</v>
      </c>
      <c r="F11" s="11">
        <v>3</v>
      </c>
      <c r="G11" s="11">
        <v>3</v>
      </c>
      <c r="H11" s="11">
        <v>1</v>
      </c>
      <c r="I11" s="12">
        <v>3</v>
      </c>
      <c r="J11" s="13">
        <v>3</v>
      </c>
      <c r="K11" s="13">
        <v>3</v>
      </c>
      <c r="L11" s="13">
        <v>2</v>
      </c>
      <c r="M11" s="13">
        <v>3</v>
      </c>
      <c r="N11" s="13">
        <v>3</v>
      </c>
      <c r="O11" s="13">
        <v>3</v>
      </c>
      <c r="P11" s="13">
        <v>1</v>
      </c>
      <c r="Q11" s="14">
        <v>3</v>
      </c>
      <c r="R11" s="11">
        <v>2</v>
      </c>
      <c r="S11" s="11">
        <v>3</v>
      </c>
      <c r="T11" s="11">
        <v>3</v>
      </c>
      <c r="U11" s="11">
        <v>3</v>
      </c>
      <c r="V11" s="11">
        <v>2</v>
      </c>
      <c r="W11" s="11">
        <v>3</v>
      </c>
      <c r="X11" s="11">
        <v>1</v>
      </c>
      <c r="Y11" s="12">
        <v>3</v>
      </c>
      <c r="Z11" s="13">
        <v>3</v>
      </c>
      <c r="AA11" s="13">
        <v>2</v>
      </c>
      <c r="AB11" s="13">
        <v>2</v>
      </c>
      <c r="AC11" s="13">
        <v>3</v>
      </c>
      <c r="AD11" s="13">
        <v>2</v>
      </c>
      <c r="AE11" s="13">
        <v>2</v>
      </c>
      <c r="AF11" s="13">
        <v>1</v>
      </c>
      <c r="AG11" s="13">
        <v>2</v>
      </c>
    </row>
    <row r="12" spans="1:33">
      <c r="A12" s="9">
        <v>9</v>
      </c>
      <c r="B12" s="10">
        <v>1</v>
      </c>
      <c r="C12" s="11">
        <v>3</v>
      </c>
      <c r="D12" s="11">
        <v>1</v>
      </c>
      <c r="E12" s="11">
        <v>3</v>
      </c>
      <c r="F12" s="11">
        <v>2</v>
      </c>
      <c r="G12" s="11">
        <v>3</v>
      </c>
      <c r="H12" s="11">
        <v>3</v>
      </c>
      <c r="I12" s="12">
        <v>3</v>
      </c>
      <c r="J12" s="13">
        <v>1</v>
      </c>
      <c r="K12" s="13">
        <v>3</v>
      </c>
      <c r="L12" s="13">
        <v>1</v>
      </c>
      <c r="M12" s="13">
        <v>3</v>
      </c>
      <c r="N12" s="13">
        <v>3</v>
      </c>
      <c r="O12" s="13">
        <v>3</v>
      </c>
      <c r="P12" s="13">
        <v>1</v>
      </c>
      <c r="Q12" s="14">
        <v>3</v>
      </c>
      <c r="R12" s="11">
        <v>2</v>
      </c>
      <c r="S12" s="11">
        <v>3</v>
      </c>
      <c r="T12" s="11">
        <v>1</v>
      </c>
      <c r="U12" s="11">
        <v>2</v>
      </c>
      <c r="V12" s="11">
        <v>3</v>
      </c>
      <c r="W12" s="11">
        <v>3</v>
      </c>
      <c r="X12" s="11">
        <v>1</v>
      </c>
      <c r="Y12" s="12">
        <v>3</v>
      </c>
      <c r="Z12" s="13">
        <v>2</v>
      </c>
      <c r="AA12" s="13">
        <v>3</v>
      </c>
      <c r="AB12" s="13">
        <v>1</v>
      </c>
      <c r="AC12" s="13">
        <v>1</v>
      </c>
      <c r="AD12" s="13">
        <v>2</v>
      </c>
      <c r="AE12" s="13">
        <v>2</v>
      </c>
      <c r="AF12" s="13">
        <v>1</v>
      </c>
      <c r="AG12" s="13">
        <v>3</v>
      </c>
    </row>
    <row r="13" spans="1:33">
      <c r="A13" s="9">
        <v>10</v>
      </c>
      <c r="B13" s="10">
        <v>1</v>
      </c>
      <c r="C13" s="11">
        <v>3</v>
      </c>
      <c r="D13" s="11">
        <v>2</v>
      </c>
      <c r="E13" s="11">
        <v>3</v>
      </c>
      <c r="F13" s="11">
        <v>3</v>
      </c>
      <c r="G13" s="11">
        <v>3</v>
      </c>
      <c r="H13" s="11">
        <v>3</v>
      </c>
      <c r="I13" s="12">
        <v>3</v>
      </c>
      <c r="J13" s="13">
        <v>2</v>
      </c>
      <c r="K13" s="13">
        <v>3</v>
      </c>
      <c r="L13" s="13">
        <v>3</v>
      </c>
      <c r="M13" s="13">
        <v>3</v>
      </c>
      <c r="N13" s="13">
        <v>3</v>
      </c>
      <c r="O13" s="13">
        <v>3</v>
      </c>
      <c r="P13" s="13">
        <v>3</v>
      </c>
      <c r="Q13" s="14">
        <v>3</v>
      </c>
      <c r="R13" s="11">
        <v>2</v>
      </c>
      <c r="S13" s="11">
        <v>3</v>
      </c>
      <c r="T13" s="11">
        <v>1</v>
      </c>
      <c r="U13" s="11">
        <v>3</v>
      </c>
      <c r="V13" s="11">
        <v>3</v>
      </c>
      <c r="W13" s="11">
        <v>3</v>
      </c>
      <c r="X13" s="11">
        <v>3</v>
      </c>
      <c r="Y13" s="12">
        <v>3</v>
      </c>
      <c r="Z13" s="13">
        <v>2</v>
      </c>
      <c r="AA13" s="13">
        <v>2</v>
      </c>
      <c r="AB13" s="13">
        <v>1</v>
      </c>
      <c r="AC13" s="13">
        <v>2</v>
      </c>
      <c r="AD13" s="13">
        <v>3</v>
      </c>
      <c r="AE13" s="13">
        <v>3</v>
      </c>
      <c r="AF13" s="13">
        <v>3</v>
      </c>
      <c r="AG13" s="13">
        <v>4</v>
      </c>
    </row>
    <row r="14" spans="1:33">
      <c r="A14" s="9">
        <v>11</v>
      </c>
      <c r="B14" s="10">
        <v>3</v>
      </c>
      <c r="C14" s="11">
        <v>3</v>
      </c>
      <c r="D14" s="11">
        <v>3</v>
      </c>
      <c r="E14" s="11">
        <v>3</v>
      </c>
      <c r="F14" s="11">
        <v>2</v>
      </c>
      <c r="G14" s="11">
        <v>3</v>
      </c>
      <c r="H14" s="11">
        <v>1</v>
      </c>
      <c r="I14" s="12">
        <v>3</v>
      </c>
      <c r="J14" s="13">
        <v>3</v>
      </c>
      <c r="K14" s="13">
        <v>3</v>
      </c>
      <c r="L14" s="13">
        <v>3</v>
      </c>
      <c r="M14" s="13">
        <v>3</v>
      </c>
      <c r="N14" s="13">
        <v>2</v>
      </c>
      <c r="O14" s="13">
        <v>3</v>
      </c>
      <c r="P14" s="13">
        <v>1</v>
      </c>
      <c r="Q14" s="14">
        <v>3</v>
      </c>
      <c r="R14" s="11">
        <v>2</v>
      </c>
      <c r="S14" s="11">
        <v>3</v>
      </c>
      <c r="T14" s="11">
        <v>3</v>
      </c>
      <c r="U14" s="11">
        <v>3</v>
      </c>
      <c r="V14" s="11">
        <v>2</v>
      </c>
      <c r="W14" s="11">
        <v>3</v>
      </c>
      <c r="X14" s="11">
        <v>3</v>
      </c>
      <c r="Y14" s="12">
        <v>3</v>
      </c>
      <c r="Z14" s="13">
        <v>2</v>
      </c>
      <c r="AA14" s="13">
        <v>2</v>
      </c>
      <c r="AB14" s="13">
        <v>2</v>
      </c>
      <c r="AC14" s="13">
        <v>3</v>
      </c>
      <c r="AD14" s="13">
        <v>2</v>
      </c>
      <c r="AE14" s="13">
        <v>3</v>
      </c>
      <c r="AF14" s="13">
        <v>1</v>
      </c>
      <c r="AG14" s="13">
        <v>3</v>
      </c>
    </row>
    <row r="15" spans="1:33">
      <c r="A15" s="9">
        <v>12</v>
      </c>
      <c r="B15" s="10">
        <v>3</v>
      </c>
      <c r="C15" s="11">
        <v>3</v>
      </c>
      <c r="D15" s="11">
        <v>2</v>
      </c>
      <c r="E15" s="11">
        <v>3</v>
      </c>
      <c r="F15" s="11">
        <v>1</v>
      </c>
      <c r="G15" s="11">
        <v>3</v>
      </c>
      <c r="H15" s="11">
        <v>2</v>
      </c>
      <c r="I15" s="12">
        <v>3</v>
      </c>
      <c r="J15" s="13">
        <v>3</v>
      </c>
      <c r="K15" s="13">
        <v>3</v>
      </c>
      <c r="L15" s="13">
        <v>3</v>
      </c>
      <c r="M15" s="13">
        <v>3</v>
      </c>
      <c r="N15" s="13">
        <v>1</v>
      </c>
      <c r="O15" s="13">
        <v>3</v>
      </c>
      <c r="P15" s="13">
        <v>3</v>
      </c>
      <c r="Q15" s="14">
        <v>3</v>
      </c>
      <c r="R15" s="11">
        <v>3</v>
      </c>
      <c r="S15" s="11">
        <v>3</v>
      </c>
      <c r="T15" s="11">
        <v>3</v>
      </c>
      <c r="U15" s="11">
        <v>3</v>
      </c>
      <c r="V15" s="11">
        <v>3</v>
      </c>
      <c r="W15" s="11">
        <v>3</v>
      </c>
      <c r="X15" s="11">
        <v>1</v>
      </c>
      <c r="Y15" s="12">
        <v>2</v>
      </c>
      <c r="Z15" s="13">
        <v>3</v>
      </c>
      <c r="AA15" s="13">
        <v>3</v>
      </c>
      <c r="AB15" s="13">
        <v>2</v>
      </c>
      <c r="AC15" s="13">
        <v>3</v>
      </c>
      <c r="AD15" s="13">
        <v>2</v>
      </c>
      <c r="AE15" s="13">
        <v>2</v>
      </c>
      <c r="AF15" s="13">
        <v>1</v>
      </c>
      <c r="AG15" s="13">
        <v>2</v>
      </c>
    </row>
    <row r="16" spans="1:33">
      <c r="A16" s="9">
        <v>13</v>
      </c>
      <c r="B16" s="10">
        <v>3</v>
      </c>
      <c r="C16" s="11">
        <v>3</v>
      </c>
      <c r="D16" s="11">
        <v>3</v>
      </c>
      <c r="E16" s="11">
        <v>3</v>
      </c>
      <c r="F16" s="11">
        <v>1</v>
      </c>
      <c r="G16" s="11">
        <v>3</v>
      </c>
      <c r="H16" s="11">
        <v>3</v>
      </c>
      <c r="I16" s="12">
        <v>3</v>
      </c>
      <c r="J16" s="13">
        <v>3</v>
      </c>
      <c r="K16" s="13">
        <v>3</v>
      </c>
      <c r="L16" s="13">
        <v>2</v>
      </c>
      <c r="M16" s="13">
        <v>3</v>
      </c>
      <c r="N16" s="13">
        <v>2</v>
      </c>
      <c r="O16" s="13">
        <v>2</v>
      </c>
      <c r="P16" s="13">
        <v>3</v>
      </c>
      <c r="Q16" s="14">
        <v>3</v>
      </c>
      <c r="R16" s="11">
        <v>2</v>
      </c>
      <c r="S16" s="11">
        <v>3</v>
      </c>
      <c r="T16" s="11">
        <v>3</v>
      </c>
      <c r="U16" s="11">
        <v>3</v>
      </c>
      <c r="V16" s="11">
        <v>2</v>
      </c>
      <c r="W16" s="11">
        <v>3</v>
      </c>
      <c r="X16" s="11">
        <v>1</v>
      </c>
      <c r="Y16" s="12">
        <v>3</v>
      </c>
      <c r="Z16" s="13">
        <v>2</v>
      </c>
      <c r="AA16" s="13">
        <v>2</v>
      </c>
      <c r="AB16" s="13">
        <v>1</v>
      </c>
      <c r="AC16" s="13">
        <v>3</v>
      </c>
      <c r="AD16" s="13">
        <v>1</v>
      </c>
      <c r="AE16" s="13">
        <v>2</v>
      </c>
      <c r="AF16" s="13">
        <v>2</v>
      </c>
      <c r="AG16" s="13">
        <v>2</v>
      </c>
    </row>
    <row r="17" spans="1:33">
      <c r="A17" s="9">
        <v>14</v>
      </c>
      <c r="B17" s="10">
        <v>3</v>
      </c>
      <c r="C17" s="11">
        <v>3</v>
      </c>
      <c r="D17" s="11">
        <v>1</v>
      </c>
      <c r="E17" s="11">
        <v>2</v>
      </c>
      <c r="F17" s="11">
        <v>2</v>
      </c>
      <c r="G17" s="11">
        <v>3</v>
      </c>
      <c r="H17" s="11">
        <v>2</v>
      </c>
      <c r="I17" s="12">
        <v>2</v>
      </c>
      <c r="J17" s="13">
        <v>2</v>
      </c>
      <c r="K17" s="13">
        <v>3</v>
      </c>
      <c r="L17" s="13">
        <v>1</v>
      </c>
      <c r="M17" s="13">
        <v>3</v>
      </c>
      <c r="N17" s="13">
        <v>2</v>
      </c>
      <c r="O17" s="13">
        <v>3</v>
      </c>
      <c r="P17" s="13">
        <v>1</v>
      </c>
      <c r="Q17" s="14">
        <v>3</v>
      </c>
      <c r="R17" s="11">
        <v>3</v>
      </c>
      <c r="S17" s="11">
        <v>3</v>
      </c>
      <c r="T17" s="11">
        <v>1</v>
      </c>
      <c r="U17" s="11">
        <v>2</v>
      </c>
      <c r="V17" s="11">
        <v>2</v>
      </c>
      <c r="W17" s="11">
        <v>3</v>
      </c>
      <c r="X17" s="11">
        <v>1</v>
      </c>
      <c r="Y17" s="12">
        <v>2</v>
      </c>
      <c r="Z17" s="13">
        <v>3</v>
      </c>
      <c r="AA17" s="13">
        <v>3</v>
      </c>
      <c r="AB17" s="13">
        <v>1</v>
      </c>
      <c r="AC17" s="13">
        <v>1</v>
      </c>
      <c r="AD17" s="13">
        <v>2</v>
      </c>
      <c r="AE17" s="13">
        <v>3</v>
      </c>
      <c r="AF17" s="13">
        <v>1</v>
      </c>
      <c r="AG17" s="13">
        <v>3</v>
      </c>
    </row>
    <row r="18" spans="1:33">
      <c r="A18" s="9">
        <v>15</v>
      </c>
      <c r="B18" s="10">
        <v>2</v>
      </c>
      <c r="C18" s="11">
        <v>3</v>
      </c>
      <c r="D18" s="11">
        <v>2</v>
      </c>
      <c r="E18" s="11">
        <v>3</v>
      </c>
      <c r="F18" s="11">
        <v>1</v>
      </c>
      <c r="G18" s="11">
        <v>3</v>
      </c>
      <c r="H18" s="11">
        <v>1</v>
      </c>
      <c r="I18" s="12">
        <v>3</v>
      </c>
      <c r="J18" s="13">
        <v>2</v>
      </c>
      <c r="K18" s="13">
        <v>3</v>
      </c>
      <c r="L18" s="13">
        <v>3</v>
      </c>
      <c r="M18" s="13">
        <v>3</v>
      </c>
      <c r="N18" s="13">
        <v>1</v>
      </c>
      <c r="O18" s="13">
        <v>3</v>
      </c>
      <c r="P18" s="13">
        <v>1</v>
      </c>
      <c r="Q18" s="14">
        <v>3</v>
      </c>
      <c r="R18" s="11">
        <v>2</v>
      </c>
      <c r="S18" s="11">
        <v>3</v>
      </c>
      <c r="T18" s="11">
        <v>3</v>
      </c>
      <c r="U18" s="11">
        <v>3</v>
      </c>
      <c r="V18" s="11">
        <v>1</v>
      </c>
      <c r="W18" s="11">
        <v>2</v>
      </c>
      <c r="X18" s="11">
        <v>1</v>
      </c>
      <c r="Y18" s="12">
        <v>3</v>
      </c>
      <c r="Z18" s="13">
        <v>2</v>
      </c>
      <c r="AA18" s="13">
        <v>3</v>
      </c>
      <c r="AB18" s="13">
        <v>2</v>
      </c>
      <c r="AC18" s="13">
        <v>3</v>
      </c>
      <c r="AD18" s="13">
        <v>1</v>
      </c>
      <c r="AE18" s="13">
        <v>2</v>
      </c>
      <c r="AF18" s="13">
        <v>1</v>
      </c>
      <c r="AG18" s="13">
        <v>2</v>
      </c>
    </row>
    <row r="19" spans="1:33">
      <c r="A19" s="9">
        <v>16</v>
      </c>
      <c r="B19" s="10">
        <v>1</v>
      </c>
      <c r="C19" s="11">
        <v>1</v>
      </c>
      <c r="D19" s="11">
        <v>2</v>
      </c>
      <c r="E19" s="11">
        <v>3</v>
      </c>
      <c r="F19" s="11">
        <v>2</v>
      </c>
      <c r="G19" s="11">
        <v>3</v>
      </c>
      <c r="H19" s="11">
        <v>2</v>
      </c>
      <c r="I19" s="12">
        <v>2</v>
      </c>
      <c r="J19" s="13">
        <v>1</v>
      </c>
      <c r="K19" s="13">
        <v>1</v>
      </c>
      <c r="L19" s="13">
        <v>2</v>
      </c>
      <c r="M19" s="13">
        <v>3</v>
      </c>
      <c r="N19" s="13">
        <v>2</v>
      </c>
      <c r="O19" s="13">
        <v>3</v>
      </c>
      <c r="P19" s="13">
        <v>3</v>
      </c>
      <c r="Q19" s="14">
        <v>3</v>
      </c>
      <c r="R19" s="11">
        <v>1</v>
      </c>
      <c r="S19" s="11">
        <v>1</v>
      </c>
      <c r="T19" s="11">
        <v>3</v>
      </c>
      <c r="U19" s="11">
        <v>3</v>
      </c>
      <c r="V19" s="11">
        <v>3</v>
      </c>
      <c r="W19" s="11">
        <v>3</v>
      </c>
      <c r="X19" s="11">
        <v>1</v>
      </c>
      <c r="Y19" s="12">
        <v>3</v>
      </c>
      <c r="Z19" s="13">
        <v>1</v>
      </c>
      <c r="AA19" s="13">
        <v>1</v>
      </c>
      <c r="AB19" s="13">
        <v>3</v>
      </c>
      <c r="AC19" s="13">
        <v>3</v>
      </c>
      <c r="AD19" s="13">
        <v>2</v>
      </c>
      <c r="AE19" s="13">
        <v>3</v>
      </c>
      <c r="AF19" s="13">
        <v>1</v>
      </c>
      <c r="AG19" s="13">
        <v>3</v>
      </c>
    </row>
    <row r="20" spans="1:33">
      <c r="A20" s="9">
        <v>17</v>
      </c>
      <c r="B20" s="10">
        <v>2</v>
      </c>
      <c r="C20" s="11">
        <v>3</v>
      </c>
      <c r="D20" s="11">
        <v>3</v>
      </c>
      <c r="E20" s="11">
        <v>3</v>
      </c>
      <c r="F20" s="11">
        <v>1</v>
      </c>
      <c r="G20" s="11">
        <v>3</v>
      </c>
      <c r="H20" s="11">
        <v>1</v>
      </c>
      <c r="I20" s="12">
        <v>3</v>
      </c>
      <c r="J20" s="13">
        <v>2</v>
      </c>
      <c r="K20" s="13">
        <v>3</v>
      </c>
      <c r="L20" s="13">
        <v>3</v>
      </c>
      <c r="M20" s="13">
        <v>3</v>
      </c>
      <c r="N20" s="13">
        <v>2</v>
      </c>
      <c r="O20" s="13">
        <v>3</v>
      </c>
      <c r="P20" s="13">
        <v>1</v>
      </c>
      <c r="Q20" s="14">
        <v>3</v>
      </c>
      <c r="R20" s="11">
        <v>2</v>
      </c>
      <c r="S20" s="11">
        <v>3</v>
      </c>
      <c r="T20" s="11">
        <v>3</v>
      </c>
      <c r="U20" s="11">
        <v>3</v>
      </c>
      <c r="V20" s="11">
        <v>1</v>
      </c>
      <c r="W20" s="11">
        <v>3</v>
      </c>
      <c r="X20" s="11">
        <v>1</v>
      </c>
      <c r="Y20" s="12">
        <v>3</v>
      </c>
      <c r="Z20" s="13">
        <v>1</v>
      </c>
      <c r="AA20" s="13">
        <v>4</v>
      </c>
      <c r="AB20" s="13">
        <v>2</v>
      </c>
      <c r="AC20" s="13">
        <v>2</v>
      </c>
      <c r="AD20" s="13">
        <v>1</v>
      </c>
      <c r="AE20" s="13">
        <v>3</v>
      </c>
      <c r="AF20" s="13">
        <v>1</v>
      </c>
      <c r="AG20" s="13">
        <v>3</v>
      </c>
    </row>
    <row r="21" spans="1:33">
      <c r="A21" s="9">
        <v>18</v>
      </c>
      <c r="B21" s="10">
        <v>1</v>
      </c>
      <c r="C21" s="11">
        <v>1</v>
      </c>
      <c r="D21" s="11">
        <v>1</v>
      </c>
      <c r="E21" s="11">
        <v>3</v>
      </c>
      <c r="F21" s="11">
        <v>2</v>
      </c>
      <c r="G21" s="11">
        <v>3</v>
      </c>
      <c r="H21" s="11">
        <v>1</v>
      </c>
      <c r="I21" s="12">
        <v>3</v>
      </c>
      <c r="J21" s="13">
        <v>1</v>
      </c>
      <c r="K21" s="13">
        <v>1</v>
      </c>
      <c r="L21" s="13">
        <v>3</v>
      </c>
      <c r="M21" s="13">
        <v>3</v>
      </c>
      <c r="N21" s="13">
        <v>2</v>
      </c>
      <c r="O21" s="13">
        <v>3</v>
      </c>
      <c r="P21" s="13">
        <v>2</v>
      </c>
      <c r="Q21" s="14">
        <v>3</v>
      </c>
      <c r="R21" s="11">
        <v>1</v>
      </c>
      <c r="S21" s="11">
        <v>1</v>
      </c>
      <c r="T21" s="11">
        <v>3</v>
      </c>
      <c r="U21" s="11">
        <v>3</v>
      </c>
      <c r="V21" s="11">
        <v>3</v>
      </c>
      <c r="W21" s="11">
        <v>3</v>
      </c>
      <c r="X21" s="11">
        <v>1</v>
      </c>
      <c r="Y21" s="12">
        <v>3</v>
      </c>
      <c r="Z21" s="13">
        <v>1</v>
      </c>
      <c r="AA21" s="13">
        <v>1</v>
      </c>
      <c r="AB21" s="13">
        <v>2</v>
      </c>
      <c r="AC21" s="13">
        <v>3</v>
      </c>
      <c r="AD21" s="13">
        <v>3</v>
      </c>
      <c r="AE21" s="13">
        <v>3</v>
      </c>
      <c r="AF21" s="13">
        <v>1</v>
      </c>
      <c r="AG21" s="13">
        <v>4</v>
      </c>
    </row>
    <row r="22" spans="1:33">
      <c r="A22" s="9">
        <v>19</v>
      </c>
      <c r="B22" s="10">
        <v>2</v>
      </c>
      <c r="C22" s="11">
        <v>2</v>
      </c>
      <c r="D22" s="11">
        <v>2</v>
      </c>
      <c r="E22" s="11">
        <v>2</v>
      </c>
      <c r="F22" s="11">
        <v>2</v>
      </c>
      <c r="G22" s="11">
        <v>3</v>
      </c>
      <c r="H22" s="11">
        <v>1</v>
      </c>
      <c r="I22" s="12">
        <v>3</v>
      </c>
      <c r="J22" s="13">
        <v>2</v>
      </c>
      <c r="K22" s="13">
        <v>2</v>
      </c>
      <c r="L22" s="13">
        <v>2</v>
      </c>
      <c r="M22" s="13">
        <v>3</v>
      </c>
      <c r="N22" s="13">
        <v>2</v>
      </c>
      <c r="O22" s="13">
        <v>3</v>
      </c>
      <c r="P22" s="13">
        <v>2</v>
      </c>
      <c r="Q22" s="14">
        <v>3</v>
      </c>
      <c r="R22" s="11">
        <v>2</v>
      </c>
      <c r="S22" s="11">
        <v>2</v>
      </c>
      <c r="T22" s="11">
        <v>1</v>
      </c>
      <c r="U22" s="11">
        <v>2</v>
      </c>
      <c r="V22" s="11">
        <v>2</v>
      </c>
      <c r="W22" s="11">
        <v>3</v>
      </c>
      <c r="X22" s="11">
        <v>2</v>
      </c>
      <c r="Y22" s="12">
        <v>3</v>
      </c>
      <c r="Z22" s="13">
        <v>2</v>
      </c>
      <c r="AA22" s="13">
        <v>2</v>
      </c>
      <c r="AB22" s="13">
        <v>1</v>
      </c>
      <c r="AC22" s="13">
        <v>1</v>
      </c>
      <c r="AD22" s="13">
        <v>2</v>
      </c>
      <c r="AE22" s="13">
        <v>2</v>
      </c>
      <c r="AF22" s="13">
        <v>2</v>
      </c>
      <c r="AG22" s="13">
        <v>2</v>
      </c>
    </row>
    <row r="23" spans="1:33">
      <c r="A23" s="9">
        <v>20</v>
      </c>
      <c r="B23" s="10"/>
      <c r="C23" s="11"/>
      <c r="D23" s="11"/>
      <c r="E23" s="11"/>
      <c r="F23" s="11"/>
      <c r="G23" s="11">
        <v>3</v>
      </c>
      <c r="H23" s="11">
        <v>1</v>
      </c>
      <c r="I23" s="12">
        <v>3</v>
      </c>
      <c r="J23" s="13"/>
      <c r="K23" s="13"/>
      <c r="L23" s="13"/>
      <c r="M23" s="13"/>
      <c r="N23" s="13"/>
      <c r="O23" s="13">
        <v>3</v>
      </c>
      <c r="P23" s="13">
        <v>2</v>
      </c>
      <c r="Q23" s="14">
        <v>3</v>
      </c>
      <c r="R23" s="11"/>
      <c r="S23" s="11"/>
      <c r="T23" s="11"/>
      <c r="U23" s="11"/>
      <c r="V23" s="11"/>
      <c r="W23" s="11">
        <v>2</v>
      </c>
      <c r="X23" s="11">
        <v>1</v>
      </c>
      <c r="Y23" s="12">
        <v>3</v>
      </c>
      <c r="Z23" s="13"/>
      <c r="AA23" s="13"/>
      <c r="AB23" s="13"/>
      <c r="AC23" s="13"/>
      <c r="AD23" s="13"/>
      <c r="AE23" s="13">
        <v>2</v>
      </c>
      <c r="AF23" s="13">
        <v>1</v>
      </c>
      <c r="AG23" s="13">
        <v>3</v>
      </c>
    </row>
    <row r="24" spans="1:33">
      <c r="A24" s="18">
        <v>21</v>
      </c>
      <c r="B24" s="19"/>
      <c r="C24" s="17"/>
      <c r="D24" s="11"/>
      <c r="E24" s="11"/>
      <c r="F24" s="11"/>
      <c r="G24" s="11"/>
      <c r="H24" s="17"/>
      <c r="I24" s="5"/>
      <c r="J24" s="16"/>
      <c r="K24" s="16"/>
      <c r="L24" s="13"/>
      <c r="M24" s="13"/>
      <c r="N24" s="13"/>
      <c r="O24" s="13"/>
      <c r="P24" s="16"/>
      <c r="Q24" s="7"/>
      <c r="R24" s="17"/>
      <c r="S24" s="17"/>
      <c r="T24" s="11"/>
      <c r="U24" s="11"/>
      <c r="V24" s="11"/>
      <c r="W24" s="11"/>
      <c r="X24" s="17"/>
      <c r="Y24" s="5"/>
      <c r="Z24" s="16"/>
      <c r="AA24" s="16"/>
      <c r="AB24" s="13"/>
      <c r="AC24" s="13"/>
      <c r="AD24" s="13"/>
      <c r="AE24" s="13"/>
      <c r="AF24" s="16"/>
      <c r="AG24" s="16"/>
    </row>
    <row r="25" spans="1:33">
      <c r="A25" s="18">
        <v>22</v>
      </c>
      <c r="B25" s="10"/>
      <c r="C25" s="17"/>
      <c r="D25" s="11"/>
      <c r="E25" s="11"/>
      <c r="F25" s="17"/>
      <c r="G25" s="17"/>
      <c r="H25" s="17"/>
      <c r="I25" s="5"/>
      <c r="J25" s="16"/>
      <c r="K25" s="16"/>
      <c r="L25" s="13"/>
      <c r="M25" s="13"/>
      <c r="N25" s="16"/>
      <c r="O25" s="16"/>
      <c r="P25" s="16"/>
      <c r="Q25" s="7"/>
      <c r="R25" s="17"/>
      <c r="S25" s="17"/>
      <c r="T25" s="11"/>
      <c r="U25" s="11"/>
      <c r="V25" s="17"/>
      <c r="W25" s="17"/>
      <c r="X25" s="17"/>
      <c r="Y25" s="5"/>
      <c r="Z25" s="16"/>
      <c r="AA25" s="16"/>
      <c r="AB25" s="13"/>
      <c r="AC25" s="13"/>
      <c r="AD25" s="16"/>
      <c r="AE25" s="16"/>
      <c r="AF25" s="16"/>
      <c r="AG25" s="16"/>
    </row>
    <row r="26" spans="1:33">
      <c r="A26" s="21" t="s">
        <v>11</v>
      </c>
      <c r="B26" s="22">
        <f t="shared" ref="B26:AG26" si="0">AVERAGE(B4:B25)</f>
        <v>1.7894736842105263</v>
      </c>
      <c r="C26" s="23">
        <f t="shared" si="0"/>
        <v>2.6315789473684212</v>
      </c>
      <c r="D26" s="23">
        <f t="shared" si="0"/>
        <v>2.1052631578947367</v>
      </c>
      <c r="E26" s="23">
        <f t="shared" si="0"/>
        <v>2.8421052631578947</v>
      </c>
      <c r="F26" s="23">
        <f t="shared" si="0"/>
        <v>1.7894736842105263</v>
      </c>
      <c r="G26" s="23">
        <f t="shared" si="0"/>
        <v>3</v>
      </c>
      <c r="H26" s="23">
        <f t="shared" si="0"/>
        <v>1.75</v>
      </c>
      <c r="I26" s="24">
        <f t="shared" si="0"/>
        <v>2.8</v>
      </c>
      <c r="J26" s="25">
        <f t="shared" si="0"/>
        <v>2.1578947368421053</v>
      </c>
      <c r="K26" s="25">
        <f t="shared" si="0"/>
        <v>2.6315789473684212</v>
      </c>
      <c r="L26" s="25">
        <f t="shared" si="0"/>
        <v>2.1578947368421053</v>
      </c>
      <c r="M26" s="25">
        <f t="shared" si="0"/>
        <v>2.9473684210526314</v>
      </c>
      <c r="N26" s="25">
        <f t="shared" si="0"/>
        <v>2.1052631578947367</v>
      </c>
      <c r="O26" s="25">
        <f t="shared" si="0"/>
        <v>2.95</v>
      </c>
      <c r="P26" s="25">
        <f t="shared" si="0"/>
        <v>1.95</v>
      </c>
      <c r="Q26" s="26">
        <f t="shared" si="0"/>
        <v>3</v>
      </c>
      <c r="R26" s="23">
        <f t="shared" si="0"/>
        <v>1.9473684210526316</v>
      </c>
      <c r="S26" s="23">
        <f t="shared" si="0"/>
        <v>2.5789473684210527</v>
      </c>
      <c r="T26" s="23">
        <f t="shared" si="0"/>
        <v>2.1052631578947367</v>
      </c>
      <c r="U26" s="23">
        <f t="shared" si="0"/>
        <v>2.6842105263157894</v>
      </c>
      <c r="V26" s="23">
        <f t="shared" si="0"/>
        <v>2.2105263157894739</v>
      </c>
      <c r="W26" s="23">
        <f t="shared" si="0"/>
        <v>2.8</v>
      </c>
      <c r="X26" s="23">
        <f t="shared" si="0"/>
        <v>1.55</v>
      </c>
      <c r="Y26" s="24">
        <f t="shared" si="0"/>
        <v>2.85</v>
      </c>
      <c r="Z26" s="25">
        <f t="shared" si="0"/>
        <v>1.8947368421052631</v>
      </c>
      <c r="AA26" s="25">
        <f t="shared" si="0"/>
        <v>2.3684210526315788</v>
      </c>
      <c r="AB26" s="25">
        <f t="shared" si="0"/>
        <v>1.5263157894736843</v>
      </c>
      <c r="AC26" s="25">
        <f t="shared" si="0"/>
        <v>2.3684210526315788</v>
      </c>
      <c r="AD26" s="25">
        <f t="shared" si="0"/>
        <v>1.7894736842105263</v>
      </c>
      <c r="AE26" s="25">
        <f t="shared" si="0"/>
        <v>2.4500000000000002</v>
      </c>
      <c r="AF26" s="25">
        <f t="shared" si="0"/>
        <v>1.5</v>
      </c>
      <c r="AG26" s="26">
        <f t="shared" si="0"/>
        <v>2.7</v>
      </c>
    </row>
    <row r="27" spans="1:33">
      <c r="A27" s="27" t="s">
        <v>12</v>
      </c>
      <c r="B27" s="49">
        <v>0.26</v>
      </c>
      <c r="C27" s="35">
        <v>0.79</v>
      </c>
      <c r="D27" s="36">
        <f>6/19</f>
        <v>0.31578947368421051</v>
      </c>
      <c r="E27" s="36">
        <f>16/19</f>
        <v>0.84210526315789469</v>
      </c>
      <c r="F27" s="36">
        <f>4/19</f>
        <v>0.21052631578947367</v>
      </c>
      <c r="G27" s="36">
        <f>20/20</f>
        <v>1</v>
      </c>
      <c r="H27" s="35">
        <v>0.2</v>
      </c>
      <c r="I27" s="37">
        <v>0.8</v>
      </c>
      <c r="J27" s="32">
        <v>0.42</v>
      </c>
      <c r="K27" s="32">
        <v>0.79</v>
      </c>
      <c r="L27" s="33">
        <f>8/19</f>
        <v>0.42105263157894735</v>
      </c>
      <c r="M27" s="33">
        <f>18/19</f>
        <v>0.94736842105263153</v>
      </c>
      <c r="N27" s="33">
        <f>6/19</f>
        <v>0.31578947368421051</v>
      </c>
      <c r="O27" s="33">
        <f>19/20</f>
        <v>0.95</v>
      </c>
      <c r="P27" s="32">
        <v>0.4</v>
      </c>
      <c r="Q27" s="34">
        <v>1</v>
      </c>
      <c r="R27" s="35">
        <v>0.15</v>
      </c>
      <c r="S27" s="35">
        <v>0.73</v>
      </c>
      <c r="T27" s="36">
        <f>9/19</f>
        <v>0.47368421052631576</v>
      </c>
      <c r="U27" s="36">
        <f>13/19</f>
        <v>0.68421052631578949</v>
      </c>
      <c r="V27" s="35">
        <f>8/19</f>
        <v>0.42105263157894735</v>
      </c>
      <c r="W27" s="36">
        <f>16/20</f>
        <v>0.8</v>
      </c>
      <c r="X27" s="35">
        <v>0.25</v>
      </c>
      <c r="Y27" s="37">
        <v>0.85</v>
      </c>
      <c r="Z27" s="38">
        <v>0.21</v>
      </c>
      <c r="AA27" s="38">
        <v>0.36</v>
      </c>
      <c r="AB27" s="39">
        <f>1/19</f>
        <v>5.2631578947368418E-2</v>
      </c>
      <c r="AC27" s="39">
        <f>10/19</f>
        <v>0.52631578947368418</v>
      </c>
      <c r="AD27" s="39">
        <f>3/19</f>
        <v>0.15789473684210525</v>
      </c>
      <c r="AE27" s="39">
        <f>9/20</f>
        <v>0.45</v>
      </c>
      <c r="AF27" s="38">
        <v>0.15</v>
      </c>
      <c r="AG27" s="38">
        <v>0.65</v>
      </c>
    </row>
    <row r="28" spans="1:33">
      <c r="A28" s="41" t="s">
        <v>13</v>
      </c>
      <c r="B28" s="128">
        <f>AVERAGE(C27,E27,G27,I27)</f>
        <v>0.85802631578947364</v>
      </c>
      <c r="C28" s="129"/>
      <c r="D28" s="129"/>
      <c r="E28" s="129"/>
      <c r="F28" s="129"/>
      <c r="G28" s="129"/>
      <c r="H28" s="129"/>
      <c r="I28" s="129"/>
      <c r="J28" s="130">
        <f>AVERAGE(K27,M27,O27,Q27)</f>
        <v>0.9218421052631578</v>
      </c>
      <c r="K28" s="129"/>
      <c r="L28" s="129"/>
      <c r="M28" s="129"/>
      <c r="N28" s="129"/>
      <c r="O28" s="129"/>
      <c r="P28" s="129"/>
      <c r="Q28" s="129"/>
      <c r="R28" s="132">
        <f>AVERAGE(S27,U27,W27,Y27)</f>
        <v>0.76605263157894743</v>
      </c>
      <c r="S28" s="129"/>
      <c r="T28" s="129"/>
      <c r="U28" s="129"/>
      <c r="V28" s="129"/>
      <c r="W28" s="129"/>
      <c r="X28" s="129"/>
      <c r="Y28" s="129"/>
      <c r="Z28" s="133">
        <f>AVERAGE(AA27,AC27,AE27,AG27)</f>
        <v>0.49657894736842101</v>
      </c>
      <c r="AA28" s="129"/>
      <c r="AB28" s="129"/>
      <c r="AC28" s="129"/>
      <c r="AD28" s="129"/>
      <c r="AE28" s="129"/>
      <c r="AF28" s="129"/>
      <c r="AG28" s="129"/>
    </row>
    <row r="29" spans="1:33">
      <c r="A29" s="42" t="s">
        <v>14</v>
      </c>
      <c r="B29" s="43">
        <f t="shared" ref="B29:AG29" si="1">STDEV(B4:B25)</f>
        <v>0.85498196007096172</v>
      </c>
      <c r="C29" s="43">
        <f t="shared" si="1"/>
        <v>0.7608859102526826</v>
      </c>
      <c r="D29" s="43">
        <f t="shared" si="1"/>
        <v>0.73746840550819981</v>
      </c>
      <c r="E29" s="43">
        <f t="shared" si="1"/>
        <v>0.3746343246326766</v>
      </c>
      <c r="F29" s="43">
        <f t="shared" si="1"/>
        <v>0.78732651481813587</v>
      </c>
      <c r="G29" s="43">
        <f t="shared" si="1"/>
        <v>0</v>
      </c>
      <c r="H29" s="43">
        <f t="shared" si="1"/>
        <v>0.78639751565704918</v>
      </c>
      <c r="I29" s="44">
        <f t="shared" si="1"/>
        <v>0.41039134083406092</v>
      </c>
      <c r="J29" s="45">
        <f t="shared" si="1"/>
        <v>0.83421006512061335</v>
      </c>
      <c r="K29" s="45">
        <f t="shared" si="1"/>
        <v>0.7608859102526826</v>
      </c>
      <c r="L29" s="45">
        <f t="shared" si="1"/>
        <v>0.83421006512061335</v>
      </c>
      <c r="M29" s="45">
        <f t="shared" si="1"/>
        <v>0.22941573387056169</v>
      </c>
      <c r="N29" s="45">
        <f t="shared" si="1"/>
        <v>0.73746840550819981</v>
      </c>
      <c r="O29" s="45">
        <f t="shared" si="1"/>
        <v>0.22360679774997894</v>
      </c>
      <c r="P29" s="45">
        <f t="shared" si="1"/>
        <v>0.9445132413883327</v>
      </c>
      <c r="Q29" s="46">
        <f t="shared" si="1"/>
        <v>0</v>
      </c>
      <c r="R29" s="43">
        <f t="shared" si="1"/>
        <v>0.62126074419739552</v>
      </c>
      <c r="S29" s="43">
        <f t="shared" si="1"/>
        <v>0.76853319697577238</v>
      </c>
      <c r="T29" s="43">
        <f t="shared" si="1"/>
        <v>0.93658581158169374</v>
      </c>
      <c r="U29" s="43">
        <f t="shared" si="1"/>
        <v>0.47756693294091945</v>
      </c>
      <c r="V29" s="43">
        <f t="shared" si="1"/>
        <v>0.7873265148181362</v>
      </c>
      <c r="W29" s="43">
        <f t="shared" si="1"/>
        <v>0.41039134083406092</v>
      </c>
      <c r="X29" s="43">
        <f t="shared" si="1"/>
        <v>0.88704120832301703</v>
      </c>
      <c r="Y29" s="44">
        <f t="shared" si="1"/>
        <v>0.3663475485325241</v>
      </c>
      <c r="Z29" s="45">
        <f t="shared" si="1"/>
        <v>0.73746840550819981</v>
      </c>
      <c r="AA29" s="45">
        <f t="shared" si="1"/>
        <v>0.89508077325081381</v>
      </c>
      <c r="AB29" s="45">
        <f t="shared" si="1"/>
        <v>0.61177529032149802</v>
      </c>
      <c r="AC29" s="45">
        <f t="shared" si="1"/>
        <v>0.76088591025268204</v>
      </c>
      <c r="AD29" s="45">
        <f t="shared" si="1"/>
        <v>0.71328250351775857</v>
      </c>
      <c r="AE29" s="45">
        <f t="shared" si="1"/>
        <v>0.5104177855340406</v>
      </c>
      <c r="AF29" s="45">
        <f t="shared" si="1"/>
        <v>0.76088591025268215</v>
      </c>
      <c r="AG29" s="46">
        <f t="shared" si="1"/>
        <v>0.7326950970650461</v>
      </c>
    </row>
    <row r="30" spans="1:33">
      <c r="A30" s="42" t="s">
        <v>15</v>
      </c>
      <c r="B30" s="116">
        <f>AVERAGE(B29:C29)</f>
        <v>0.80793393516182221</v>
      </c>
      <c r="C30" s="108"/>
      <c r="D30" s="116">
        <f>AVERAGE(D29:E29)</f>
        <v>0.55605136507043817</v>
      </c>
      <c r="E30" s="108"/>
      <c r="F30" s="116">
        <f>AVERAGE(F29:G29)</f>
        <v>0.39366325740906793</v>
      </c>
      <c r="G30" s="108"/>
      <c r="H30" s="116">
        <f>AVERAGE(H29:I29)</f>
        <v>0.59839442824555511</v>
      </c>
      <c r="I30" s="117"/>
      <c r="J30" s="107">
        <f>AVERAGE(J29:K29)</f>
        <v>0.79754798768664803</v>
      </c>
      <c r="K30" s="108"/>
      <c r="L30" s="107">
        <f>AVERAGE(L29:M29)</f>
        <v>0.53181289949558752</v>
      </c>
      <c r="M30" s="108"/>
      <c r="N30" s="107">
        <f>AVERAGE(N29:O29)</f>
        <v>0.48053760162908937</v>
      </c>
      <c r="O30" s="108"/>
      <c r="P30" s="107">
        <f>AVERAGE(P29:Q29)</f>
        <v>0.47225662069416635</v>
      </c>
      <c r="Q30" s="117"/>
      <c r="R30" s="120">
        <v>0.51</v>
      </c>
      <c r="S30" s="108"/>
      <c r="T30" s="116">
        <f>AVERAGE(T29:U29)</f>
        <v>0.7070763722613066</v>
      </c>
      <c r="U30" s="108"/>
      <c r="V30" s="116">
        <f>AVERAGE(V29:W29)</f>
        <v>0.59885892782609851</v>
      </c>
      <c r="W30" s="108"/>
      <c r="X30" s="116">
        <f>AVERAGE(X29:Y29)</f>
        <v>0.62669437842777054</v>
      </c>
      <c r="Y30" s="117"/>
      <c r="Z30" s="107">
        <f>AVERAGE(Z29:AA29)</f>
        <v>0.81627458937950681</v>
      </c>
      <c r="AA30" s="108"/>
      <c r="AB30" s="107">
        <f>AVERAGE(AB29:AC29)</f>
        <v>0.68633060028709003</v>
      </c>
      <c r="AC30" s="108"/>
      <c r="AD30" s="107">
        <f>AVERAGE(AD29:AE29)</f>
        <v>0.61185014452589959</v>
      </c>
      <c r="AE30" s="108"/>
      <c r="AF30" s="107">
        <f>AVERAGE(AF29:AG29)</f>
        <v>0.74679050365886412</v>
      </c>
      <c r="AG30" s="117"/>
    </row>
    <row r="31" spans="1:33">
      <c r="A31" s="47" t="s">
        <v>16</v>
      </c>
      <c r="B31" s="119">
        <f>(C26-B26)/B30</f>
        <v>1.042294705679405</v>
      </c>
      <c r="C31" s="112"/>
      <c r="D31" s="118">
        <f>(E26-D26)/D30</f>
        <v>1.3251331649366924</v>
      </c>
      <c r="E31" s="112"/>
      <c r="F31" s="118">
        <f>(G26-F26)/F30</f>
        <v>3.0750299729689465</v>
      </c>
      <c r="G31" s="112"/>
      <c r="H31" s="118">
        <f>(I26-H26)/H30</f>
        <v>1.754695482507276</v>
      </c>
      <c r="I31" s="112"/>
      <c r="J31" s="119">
        <f>(K26-J26)/J30</f>
        <v>0.59392565443024314</v>
      </c>
      <c r="K31" s="112"/>
      <c r="L31" s="118">
        <f>(M26-L26)/L30</f>
        <v>1.4844951767046719</v>
      </c>
      <c r="M31" s="112"/>
      <c r="N31" s="118">
        <f>(O26-N26)/N30</f>
        <v>1.7578995675707541</v>
      </c>
      <c r="O31" s="112"/>
      <c r="P31" s="118">
        <f>(Q26-P26)/P30</f>
        <v>2.2233674531796148</v>
      </c>
      <c r="Q31" s="112"/>
      <c r="R31" s="119">
        <f>(S26-R26)/R30</f>
        <v>1.2383900928792568</v>
      </c>
      <c r="S31" s="112"/>
      <c r="T31" s="118">
        <f>(U26-T26)/T30</f>
        <v>0.81879043217003056</v>
      </c>
      <c r="U31" s="112"/>
      <c r="V31" s="118">
        <f>(W26-V26)/V30</f>
        <v>0.98432812273561376</v>
      </c>
      <c r="W31" s="112"/>
      <c r="X31" s="118">
        <f>(Y26-X26)/X30</f>
        <v>2.0743763543266427</v>
      </c>
      <c r="Y31" s="112"/>
      <c r="Z31" s="119">
        <f>(AA26-Z26)/Z30</f>
        <v>0.58030008123416899</v>
      </c>
      <c r="AA31" s="112"/>
      <c r="AB31" s="118">
        <f>(AC26-AB26)/AB30</f>
        <v>1.2269673868623143</v>
      </c>
      <c r="AC31" s="112"/>
      <c r="AD31" s="118">
        <f>(AE26-AD26)/AD30</f>
        <v>1.079555707715476</v>
      </c>
      <c r="AE31" s="112"/>
      <c r="AF31" s="118">
        <f>(AG26-AF26)/AF30</f>
        <v>1.6068763516952318</v>
      </c>
      <c r="AG31" s="112"/>
    </row>
    <row r="32" spans="1:33">
      <c r="A32" s="47" t="s">
        <v>17</v>
      </c>
      <c r="B32" s="119">
        <f>AVERAGE(B31,D31,F31,H31)</f>
        <v>1.7992883315230801</v>
      </c>
      <c r="C32" s="114"/>
      <c r="D32" s="114"/>
      <c r="E32" s="114"/>
      <c r="F32" s="114"/>
      <c r="G32" s="114"/>
      <c r="H32" s="114"/>
      <c r="I32" s="112"/>
      <c r="J32" s="119">
        <f>AVERAGE(J31,L31,N31,P31)</f>
        <v>1.5149219629713211</v>
      </c>
      <c r="K32" s="114"/>
      <c r="L32" s="114"/>
      <c r="M32" s="114"/>
      <c r="N32" s="114"/>
      <c r="O32" s="114"/>
      <c r="P32" s="114"/>
      <c r="Q32" s="112"/>
      <c r="R32" s="119">
        <f>AVERAGE(R31,T31,V31,X31)</f>
        <v>1.2789712505278859</v>
      </c>
      <c r="S32" s="114"/>
      <c r="T32" s="114"/>
      <c r="U32" s="114"/>
      <c r="V32" s="114"/>
      <c r="W32" s="114"/>
      <c r="X32" s="114"/>
      <c r="Y32" s="112"/>
      <c r="Z32" s="119">
        <f>AVERAGE(Z31,AB31,AD31,AF31)</f>
        <v>1.1234248818767978</v>
      </c>
      <c r="AA32" s="114"/>
      <c r="AB32" s="114"/>
      <c r="AC32" s="114"/>
      <c r="AD32" s="114"/>
      <c r="AE32" s="114"/>
      <c r="AF32" s="114"/>
      <c r="AG32" s="112"/>
    </row>
  </sheetData>
  <mergeCells count="60">
    <mergeCell ref="Z31:AA31"/>
    <mergeCell ref="AB31:AC31"/>
    <mergeCell ref="AD31:AE31"/>
    <mergeCell ref="AF31:AG31"/>
    <mergeCell ref="Z32:AG32"/>
    <mergeCell ref="X31:Y31"/>
    <mergeCell ref="R32:Y32"/>
    <mergeCell ref="R31:S31"/>
    <mergeCell ref="T31:U31"/>
    <mergeCell ref="V31:W31"/>
    <mergeCell ref="Z3:AA3"/>
    <mergeCell ref="AB3:AC3"/>
    <mergeCell ref="AD3:AE3"/>
    <mergeCell ref="Z28:AG28"/>
    <mergeCell ref="B1:I1"/>
    <mergeCell ref="J1:Q1"/>
    <mergeCell ref="R1:Y1"/>
    <mergeCell ref="Z1:AG1"/>
    <mergeCell ref="B3:C3"/>
    <mergeCell ref="D3:E3"/>
    <mergeCell ref="F3:G3"/>
    <mergeCell ref="AF3:AG3"/>
    <mergeCell ref="R3:S3"/>
    <mergeCell ref="T3:U3"/>
    <mergeCell ref="V3:W3"/>
    <mergeCell ref="R28:Y28"/>
    <mergeCell ref="X3:Y3"/>
    <mergeCell ref="AB30:AC30"/>
    <mergeCell ref="AD30:AE30"/>
    <mergeCell ref="AF30:AG30"/>
    <mergeCell ref="H30:I30"/>
    <mergeCell ref="J30:K30"/>
    <mergeCell ref="R30:S30"/>
    <mergeCell ref="T30:U30"/>
    <mergeCell ref="V30:W30"/>
    <mergeCell ref="X30:Y30"/>
    <mergeCell ref="Z30:AA30"/>
    <mergeCell ref="N31:O31"/>
    <mergeCell ref="P31:Q31"/>
    <mergeCell ref="B32:I32"/>
    <mergeCell ref="J32:Q32"/>
    <mergeCell ref="B30:C30"/>
    <mergeCell ref="B31:C31"/>
    <mergeCell ref="D31:E31"/>
    <mergeCell ref="F31:G31"/>
    <mergeCell ref="H31:I31"/>
    <mergeCell ref="J31:K31"/>
    <mergeCell ref="L31:M31"/>
    <mergeCell ref="L30:M30"/>
    <mergeCell ref="N30:O30"/>
    <mergeCell ref="H3:I3"/>
    <mergeCell ref="J3:K3"/>
    <mergeCell ref="B28:I28"/>
    <mergeCell ref="J28:Q28"/>
    <mergeCell ref="D30:E30"/>
    <mergeCell ref="F30:G30"/>
    <mergeCell ref="P30:Q30"/>
    <mergeCell ref="L3:M3"/>
    <mergeCell ref="N3:O3"/>
    <mergeCell ref="P3:Q3"/>
  </mergeCells>
  <conditionalFormatting sqref="B4:AG25">
    <cfRule type="containsText" dxfId="27" priority="1" operator="containsText" text="4">
      <formula>NOT(ISERROR(SEARCH(("4"),(B4))))</formula>
    </cfRule>
  </conditionalFormatting>
  <conditionalFormatting sqref="B4:AG25">
    <cfRule type="containsText" dxfId="26" priority="2" operator="containsText" text="3">
      <formula>NOT(ISERROR(SEARCH(("3"),(B4))))</formula>
    </cfRule>
  </conditionalFormatting>
  <conditionalFormatting sqref="B4:AG25">
    <cfRule type="containsText" dxfId="25" priority="3" operator="containsText" text="2">
      <formula>NOT(ISERROR(SEARCH(("2"),(B4))))</formula>
    </cfRule>
  </conditionalFormatting>
  <conditionalFormatting sqref="B4:AG25">
    <cfRule type="containsText" dxfId="24" priority="4" operator="containsText" text="1">
      <formula>NOT(ISERROR(SEARCH(("1"),(B4))))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O32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"/>
  <cols>
    <col min="2" max="4" width="9.1640625" customWidth="1"/>
    <col min="5" max="5" width="8.5" customWidth="1"/>
    <col min="6" max="8" width="9" customWidth="1"/>
    <col min="9" max="10" width="8.5" customWidth="1"/>
    <col min="11" max="11" width="8" customWidth="1"/>
    <col min="12" max="13" width="8.6640625" customWidth="1"/>
    <col min="14" max="14" width="8.5" customWidth="1"/>
    <col min="15" max="16" width="8.83203125" customWidth="1"/>
    <col min="17" max="17" width="8.5" customWidth="1"/>
    <col min="18" max="19" width="8.83203125" customWidth="1"/>
    <col min="20" max="22" width="8.5" customWidth="1"/>
    <col min="23" max="23" width="7.5" customWidth="1"/>
    <col min="24" max="25" width="8.1640625" customWidth="1"/>
    <col min="26" max="26" width="7.83203125" customWidth="1"/>
    <col min="27" max="28" width="8.1640625" customWidth="1"/>
    <col min="29" max="29" width="8.33203125" customWidth="1"/>
    <col min="30" max="30" width="7.33203125" customWidth="1"/>
    <col min="31" max="31" width="8.5" customWidth="1"/>
    <col min="32" max="34" width="8.1640625" customWidth="1"/>
    <col min="35" max="35" width="8.33203125" customWidth="1"/>
    <col min="36" max="36" width="7.83203125" customWidth="1"/>
    <col min="37" max="37" width="9.33203125" customWidth="1"/>
    <col min="38" max="38" width="8.33203125" customWidth="1"/>
    <col min="39" max="39" width="9.33203125" customWidth="1"/>
    <col min="40" max="40" width="8.83203125" customWidth="1"/>
    <col min="41" max="41" width="9.5" customWidth="1"/>
  </cols>
  <sheetData>
    <row r="1" spans="1:41">
      <c r="A1" s="1" t="s">
        <v>0</v>
      </c>
      <c r="B1" s="125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24"/>
      <c r="N1" s="111" t="s">
        <v>4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24"/>
      <c r="Z1" s="126" t="s">
        <v>21</v>
      </c>
      <c r="AA1" s="114"/>
      <c r="AB1" s="114"/>
      <c r="AC1" s="114"/>
      <c r="AD1" s="114"/>
      <c r="AE1" s="114"/>
      <c r="AF1" s="114"/>
      <c r="AG1" s="124"/>
    </row>
    <row r="2" spans="1:41" ht="15.75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4"/>
      <c r="AA2" s="4"/>
      <c r="AB2" s="4"/>
      <c r="AC2" s="4"/>
      <c r="AD2" s="4"/>
      <c r="AE2" s="4"/>
      <c r="AF2" s="4"/>
      <c r="AG2" s="5"/>
    </row>
    <row r="3" spans="1:41">
      <c r="A3" s="8" t="s">
        <v>5</v>
      </c>
      <c r="B3" s="127" t="s">
        <v>6</v>
      </c>
      <c r="C3" s="134"/>
      <c r="D3" s="122"/>
      <c r="E3" s="109" t="s">
        <v>7</v>
      </c>
      <c r="F3" s="134"/>
      <c r="G3" s="122"/>
      <c r="H3" s="109" t="s">
        <v>8</v>
      </c>
      <c r="I3" s="134"/>
      <c r="J3" s="122"/>
      <c r="K3" s="109" t="s">
        <v>9</v>
      </c>
      <c r="L3" s="134"/>
      <c r="M3" s="110"/>
      <c r="N3" s="111" t="s">
        <v>6</v>
      </c>
      <c r="O3" s="114"/>
      <c r="P3" s="112"/>
      <c r="Q3" s="121" t="s">
        <v>7</v>
      </c>
      <c r="R3" s="134"/>
      <c r="S3" s="122"/>
      <c r="T3" s="123" t="s">
        <v>8</v>
      </c>
      <c r="U3" s="134"/>
      <c r="V3" s="122"/>
      <c r="W3" s="123" t="s">
        <v>9</v>
      </c>
      <c r="X3" s="134"/>
      <c r="Y3" s="110"/>
      <c r="Z3" s="109" t="s">
        <v>6</v>
      </c>
      <c r="AA3" s="122"/>
      <c r="AB3" s="109" t="s">
        <v>7</v>
      </c>
      <c r="AC3" s="122"/>
      <c r="AD3" s="109" t="s">
        <v>8</v>
      </c>
      <c r="AE3" s="122"/>
      <c r="AF3" s="109" t="s">
        <v>9</v>
      </c>
      <c r="AG3" s="110"/>
      <c r="AN3" s="50"/>
      <c r="AO3" s="50"/>
    </row>
    <row r="4" spans="1:41">
      <c r="A4" s="9">
        <v>1</v>
      </c>
      <c r="B4" s="10">
        <v>1</v>
      </c>
      <c r="C4" s="11">
        <v>2</v>
      </c>
      <c r="D4" s="11">
        <v>3</v>
      </c>
      <c r="E4" s="11">
        <v>1</v>
      </c>
      <c r="F4" s="11">
        <v>3</v>
      </c>
      <c r="G4" s="11">
        <v>3</v>
      </c>
      <c r="H4" s="11">
        <v>2</v>
      </c>
      <c r="I4" s="11">
        <v>2</v>
      </c>
      <c r="J4" s="11">
        <v>3</v>
      </c>
      <c r="K4" s="11">
        <v>1</v>
      </c>
      <c r="L4" s="51">
        <v>3</v>
      </c>
      <c r="M4" s="52">
        <v>3</v>
      </c>
      <c r="N4" s="13">
        <v>1</v>
      </c>
      <c r="O4" s="13">
        <v>2</v>
      </c>
      <c r="P4" s="13">
        <v>3</v>
      </c>
      <c r="Q4" s="13">
        <v>1</v>
      </c>
      <c r="R4" s="13">
        <v>2</v>
      </c>
      <c r="S4" s="13">
        <v>3</v>
      </c>
      <c r="T4" s="13">
        <v>1</v>
      </c>
      <c r="U4" s="13">
        <v>2</v>
      </c>
      <c r="V4" s="13">
        <v>2</v>
      </c>
      <c r="W4" s="53">
        <v>1</v>
      </c>
      <c r="X4" s="54">
        <v>2</v>
      </c>
      <c r="Y4" s="55">
        <v>3</v>
      </c>
      <c r="Z4" s="11">
        <v>1</v>
      </c>
      <c r="AA4" s="11">
        <v>3</v>
      </c>
      <c r="AB4" s="11">
        <v>1</v>
      </c>
      <c r="AC4" s="11">
        <v>2</v>
      </c>
      <c r="AD4" s="11">
        <v>1</v>
      </c>
      <c r="AE4" s="11">
        <v>3</v>
      </c>
      <c r="AF4" s="11">
        <v>2</v>
      </c>
      <c r="AG4" s="12">
        <v>3</v>
      </c>
    </row>
    <row r="5" spans="1:41">
      <c r="A5" s="9">
        <v>2</v>
      </c>
      <c r="B5" s="10">
        <v>1</v>
      </c>
      <c r="C5" s="11"/>
      <c r="D5" s="11"/>
      <c r="E5" s="11">
        <v>1</v>
      </c>
      <c r="F5" s="11">
        <v>2</v>
      </c>
      <c r="G5" s="11">
        <v>3</v>
      </c>
      <c r="H5" s="11">
        <v>2</v>
      </c>
      <c r="I5" s="11">
        <v>1</v>
      </c>
      <c r="J5" s="11">
        <v>3</v>
      </c>
      <c r="K5" s="11">
        <v>1</v>
      </c>
      <c r="L5" s="51">
        <v>1</v>
      </c>
      <c r="M5" s="52">
        <v>1</v>
      </c>
      <c r="N5" s="13">
        <v>1</v>
      </c>
      <c r="O5" s="13"/>
      <c r="P5" s="13"/>
      <c r="Q5" s="13">
        <v>1</v>
      </c>
      <c r="R5" s="13">
        <v>1</v>
      </c>
      <c r="S5" s="13">
        <v>3</v>
      </c>
      <c r="T5" s="13">
        <v>1</v>
      </c>
      <c r="U5" s="13">
        <v>2</v>
      </c>
      <c r="V5" s="13">
        <v>3</v>
      </c>
      <c r="W5" s="53">
        <v>1</v>
      </c>
      <c r="X5" s="54">
        <v>1</v>
      </c>
      <c r="Y5" s="55">
        <v>1</v>
      </c>
      <c r="Z5" s="11"/>
      <c r="AA5" s="11">
        <v>1</v>
      </c>
      <c r="AB5" s="11">
        <v>1</v>
      </c>
      <c r="AC5" s="11">
        <v>2</v>
      </c>
      <c r="AD5" s="11">
        <v>1</v>
      </c>
      <c r="AE5" s="11">
        <v>3</v>
      </c>
      <c r="AF5" s="11">
        <v>1</v>
      </c>
      <c r="AG5" s="12">
        <v>1</v>
      </c>
    </row>
    <row r="6" spans="1:41">
      <c r="A6" s="9">
        <v>3</v>
      </c>
      <c r="B6" s="10">
        <v>1</v>
      </c>
      <c r="C6" s="11">
        <v>2</v>
      </c>
      <c r="D6" s="11">
        <v>3</v>
      </c>
      <c r="E6" s="11">
        <v>1</v>
      </c>
      <c r="F6" s="11">
        <v>3</v>
      </c>
      <c r="G6" s="11">
        <v>3</v>
      </c>
      <c r="H6" s="11">
        <v>2</v>
      </c>
      <c r="I6" s="11">
        <v>2</v>
      </c>
      <c r="J6" s="11">
        <v>3</v>
      </c>
      <c r="K6" s="11">
        <v>1</v>
      </c>
      <c r="L6" s="51">
        <v>3</v>
      </c>
      <c r="M6" s="52">
        <v>3</v>
      </c>
      <c r="N6" s="13">
        <v>1</v>
      </c>
      <c r="O6" s="13">
        <v>2</v>
      </c>
      <c r="P6" s="13">
        <v>3</v>
      </c>
      <c r="Q6" s="13">
        <v>2</v>
      </c>
      <c r="R6" s="13">
        <v>2</v>
      </c>
      <c r="S6" s="13">
        <v>3</v>
      </c>
      <c r="T6" s="13">
        <v>1</v>
      </c>
      <c r="U6" s="13">
        <v>1</v>
      </c>
      <c r="V6" s="13">
        <v>3</v>
      </c>
      <c r="W6" s="53">
        <v>1</v>
      </c>
      <c r="X6" s="54">
        <v>1</v>
      </c>
      <c r="Y6" s="55">
        <v>2</v>
      </c>
      <c r="Z6" s="11">
        <v>1</v>
      </c>
      <c r="AA6" s="11">
        <v>3</v>
      </c>
      <c r="AB6" s="11">
        <v>2</v>
      </c>
      <c r="AC6" s="11">
        <v>2</v>
      </c>
      <c r="AD6" s="11">
        <v>1</v>
      </c>
      <c r="AE6" s="11">
        <v>3</v>
      </c>
      <c r="AF6" s="11">
        <v>2</v>
      </c>
      <c r="AG6" s="12">
        <v>2</v>
      </c>
    </row>
    <row r="7" spans="1:41">
      <c r="A7" s="9">
        <v>4</v>
      </c>
      <c r="B7" s="10">
        <v>1</v>
      </c>
      <c r="C7" s="11">
        <v>3</v>
      </c>
      <c r="D7" s="11">
        <v>3</v>
      </c>
      <c r="E7" s="11">
        <v>1</v>
      </c>
      <c r="F7" s="11">
        <v>3</v>
      </c>
      <c r="G7" s="11">
        <v>3</v>
      </c>
      <c r="H7" s="11">
        <v>2</v>
      </c>
      <c r="I7" s="11">
        <v>2</v>
      </c>
      <c r="J7" s="11">
        <v>3</v>
      </c>
      <c r="K7" s="11">
        <v>1</v>
      </c>
      <c r="L7" s="51">
        <v>3</v>
      </c>
      <c r="M7" s="52">
        <v>2</v>
      </c>
      <c r="N7" s="13">
        <v>1</v>
      </c>
      <c r="O7" s="13">
        <v>2</v>
      </c>
      <c r="P7" s="13">
        <v>3</v>
      </c>
      <c r="Q7" s="13">
        <v>1</v>
      </c>
      <c r="R7" s="13">
        <v>3</v>
      </c>
      <c r="S7" s="13">
        <v>3</v>
      </c>
      <c r="T7" s="13">
        <v>1</v>
      </c>
      <c r="U7" s="13">
        <v>2</v>
      </c>
      <c r="V7" s="13">
        <v>3</v>
      </c>
      <c r="W7" s="53">
        <v>1</v>
      </c>
      <c r="X7" s="54">
        <v>1</v>
      </c>
      <c r="Y7" s="55">
        <v>2</v>
      </c>
      <c r="Z7" s="11">
        <v>1</v>
      </c>
      <c r="AA7" s="11">
        <v>3</v>
      </c>
      <c r="AB7" s="11">
        <v>3</v>
      </c>
      <c r="AC7" s="11">
        <v>2</v>
      </c>
      <c r="AD7" s="11">
        <v>1</v>
      </c>
      <c r="AE7" s="11">
        <v>3</v>
      </c>
      <c r="AF7" s="11">
        <v>1</v>
      </c>
      <c r="AG7" s="12">
        <v>2</v>
      </c>
    </row>
    <row r="8" spans="1:41">
      <c r="A8" s="9">
        <v>5</v>
      </c>
      <c r="B8" s="10">
        <v>1</v>
      </c>
      <c r="C8" s="11">
        <v>2</v>
      </c>
      <c r="D8" s="11">
        <v>3</v>
      </c>
      <c r="E8" s="11">
        <v>1</v>
      </c>
      <c r="F8" s="11">
        <v>2</v>
      </c>
      <c r="G8" s="11">
        <v>1</v>
      </c>
      <c r="H8" s="11">
        <v>2</v>
      </c>
      <c r="I8" s="11">
        <v>1</v>
      </c>
      <c r="J8" s="11">
        <v>2</v>
      </c>
      <c r="K8" s="11">
        <v>1</v>
      </c>
      <c r="L8" s="51">
        <v>1</v>
      </c>
      <c r="M8" s="52">
        <v>3</v>
      </c>
      <c r="N8" s="13">
        <v>2</v>
      </c>
      <c r="O8" s="13">
        <v>2</v>
      </c>
      <c r="P8" s="13">
        <v>3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2</v>
      </c>
      <c r="W8" s="53">
        <v>1</v>
      </c>
      <c r="X8" s="54">
        <v>2</v>
      </c>
      <c r="Y8" s="55">
        <v>2</v>
      </c>
      <c r="Z8" s="11">
        <v>1</v>
      </c>
      <c r="AA8" s="11">
        <v>3</v>
      </c>
      <c r="AB8" s="11">
        <v>1</v>
      </c>
      <c r="AC8" s="11">
        <v>1</v>
      </c>
      <c r="AD8" s="11">
        <v>1</v>
      </c>
      <c r="AE8" s="11">
        <v>3</v>
      </c>
      <c r="AF8" s="11">
        <v>1</v>
      </c>
      <c r="AG8" s="12">
        <v>2</v>
      </c>
    </row>
    <row r="9" spans="1:41">
      <c r="A9" s="9">
        <v>6</v>
      </c>
      <c r="B9" s="10">
        <v>1</v>
      </c>
      <c r="C9" s="11">
        <v>2</v>
      </c>
      <c r="D9" s="11">
        <v>2</v>
      </c>
      <c r="E9" s="11">
        <v>1</v>
      </c>
      <c r="F9" s="11">
        <v>2</v>
      </c>
      <c r="G9" s="11">
        <v>3</v>
      </c>
      <c r="H9" s="11">
        <v>1</v>
      </c>
      <c r="I9" s="11">
        <v>2</v>
      </c>
      <c r="J9" s="11">
        <v>3</v>
      </c>
      <c r="K9" s="11">
        <v>2</v>
      </c>
      <c r="L9" s="51">
        <v>3</v>
      </c>
      <c r="M9" s="52">
        <v>3</v>
      </c>
      <c r="N9" s="13">
        <v>2</v>
      </c>
      <c r="O9" s="13">
        <v>2</v>
      </c>
      <c r="P9" s="13">
        <v>2</v>
      </c>
      <c r="Q9" s="13">
        <v>1</v>
      </c>
      <c r="R9" s="13">
        <v>2</v>
      </c>
      <c r="S9" s="13">
        <v>2</v>
      </c>
      <c r="T9" s="13">
        <v>1</v>
      </c>
      <c r="U9" s="13">
        <v>2</v>
      </c>
      <c r="V9" s="13">
        <v>3</v>
      </c>
      <c r="W9" s="53">
        <v>1</v>
      </c>
      <c r="X9" s="54">
        <v>2</v>
      </c>
      <c r="Y9" s="55">
        <v>2</v>
      </c>
      <c r="Z9" s="11">
        <v>1</v>
      </c>
      <c r="AA9" s="11">
        <v>2</v>
      </c>
      <c r="AB9" s="11">
        <v>1</v>
      </c>
      <c r="AC9" s="11">
        <v>2</v>
      </c>
      <c r="AD9" s="11">
        <v>2</v>
      </c>
      <c r="AE9" s="11">
        <v>3</v>
      </c>
      <c r="AF9" s="11">
        <v>1</v>
      </c>
      <c r="AG9" s="12">
        <v>2</v>
      </c>
    </row>
    <row r="10" spans="1:41">
      <c r="A10" s="9">
        <v>7</v>
      </c>
      <c r="B10" s="10">
        <v>1</v>
      </c>
      <c r="C10" s="11">
        <v>3</v>
      </c>
      <c r="D10" s="11">
        <v>3</v>
      </c>
      <c r="E10" s="11">
        <v>1</v>
      </c>
      <c r="F10" s="11">
        <v>3</v>
      </c>
      <c r="G10" s="11">
        <v>3</v>
      </c>
      <c r="H10" s="11">
        <v>2</v>
      </c>
      <c r="I10" s="11">
        <v>3</v>
      </c>
      <c r="J10" s="11">
        <v>3</v>
      </c>
      <c r="K10" s="11">
        <v>2</v>
      </c>
      <c r="L10" s="51">
        <v>2</v>
      </c>
      <c r="M10" s="52">
        <v>3</v>
      </c>
      <c r="N10" s="13">
        <v>1</v>
      </c>
      <c r="O10" s="13">
        <v>3</v>
      </c>
      <c r="P10" s="13">
        <v>2</v>
      </c>
      <c r="Q10" s="13">
        <v>1</v>
      </c>
      <c r="R10" s="13">
        <v>2</v>
      </c>
      <c r="S10" s="13">
        <v>3</v>
      </c>
      <c r="T10" s="13">
        <v>1</v>
      </c>
      <c r="U10" s="13">
        <v>2</v>
      </c>
      <c r="V10" s="13">
        <v>2</v>
      </c>
      <c r="W10" s="53">
        <v>1</v>
      </c>
      <c r="X10" s="54">
        <v>1</v>
      </c>
      <c r="Y10" s="55">
        <v>2</v>
      </c>
      <c r="Z10" s="11">
        <v>1</v>
      </c>
      <c r="AA10" s="11">
        <v>3</v>
      </c>
      <c r="AB10" s="11">
        <v>1</v>
      </c>
      <c r="AC10" s="11">
        <v>3</v>
      </c>
      <c r="AD10" s="11">
        <v>1</v>
      </c>
      <c r="AE10" s="11">
        <v>2</v>
      </c>
      <c r="AF10" s="11">
        <v>1</v>
      </c>
      <c r="AG10" s="12">
        <v>2</v>
      </c>
    </row>
    <row r="11" spans="1:41">
      <c r="A11" s="9">
        <v>8</v>
      </c>
      <c r="B11" s="10">
        <v>1</v>
      </c>
      <c r="C11" s="11">
        <v>3</v>
      </c>
      <c r="D11" s="11">
        <v>3</v>
      </c>
      <c r="E11" s="11">
        <v>1</v>
      </c>
      <c r="F11" s="11">
        <v>3</v>
      </c>
      <c r="G11" s="11">
        <v>3</v>
      </c>
      <c r="H11" s="11">
        <v>2</v>
      </c>
      <c r="I11" s="11">
        <v>2</v>
      </c>
      <c r="J11" s="11">
        <v>3</v>
      </c>
      <c r="K11" s="11">
        <v>1</v>
      </c>
      <c r="L11" s="51">
        <v>3</v>
      </c>
      <c r="M11" s="52">
        <v>3</v>
      </c>
      <c r="N11" s="13">
        <v>1</v>
      </c>
      <c r="O11" s="13">
        <v>2</v>
      </c>
      <c r="P11" s="13">
        <v>3</v>
      </c>
      <c r="Q11" s="13">
        <v>1</v>
      </c>
      <c r="R11" s="13">
        <v>3</v>
      </c>
      <c r="S11" s="13">
        <v>3</v>
      </c>
      <c r="T11" s="13">
        <v>1</v>
      </c>
      <c r="U11" s="13">
        <v>1</v>
      </c>
      <c r="V11" s="13">
        <v>2</v>
      </c>
      <c r="W11" s="53">
        <v>1</v>
      </c>
      <c r="X11" s="54">
        <v>2</v>
      </c>
      <c r="Y11" s="55">
        <v>2</v>
      </c>
      <c r="Z11" s="11">
        <v>1</v>
      </c>
      <c r="AA11" s="11">
        <v>3</v>
      </c>
      <c r="AB11" s="11">
        <v>2</v>
      </c>
      <c r="AC11" s="11">
        <v>3</v>
      </c>
      <c r="AD11" s="11">
        <v>1</v>
      </c>
      <c r="AE11" s="11">
        <v>3</v>
      </c>
      <c r="AF11" s="11">
        <v>1</v>
      </c>
      <c r="AG11" s="12">
        <v>3</v>
      </c>
    </row>
    <row r="12" spans="1:41">
      <c r="A12" s="9">
        <v>9</v>
      </c>
      <c r="B12" s="10">
        <v>1</v>
      </c>
      <c r="C12" s="11">
        <v>2</v>
      </c>
      <c r="D12" s="11">
        <v>1</v>
      </c>
      <c r="E12" s="11">
        <v>1</v>
      </c>
      <c r="F12" s="11">
        <v>2</v>
      </c>
      <c r="G12" s="11">
        <v>3</v>
      </c>
      <c r="H12" s="11">
        <v>2</v>
      </c>
      <c r="I12" s="11">
        <v>3</v>
      </c>
      <c r="J12" s="11">
        <v>3</v>
      </c>
      <c r="K12" s="11">
        <v>3</v>
      </c>
      <c r="L12" s="51">
        <v>2</v>
      </c>
      <c r="M12" s="52">
        <v>3</v>
      </c>
      <c r="N12" s="13">
        <v>2</v>
      </c>
      <c r="O12" s="13">
        <v>2</v>
      </c>
      <c r="P12" s="13">
        <v>1</v>
      </c>
      <c r="Q12" s="13">
        <v>1</v>
      </c>
      <c r="R12" s="13">
        <v>1</v>
      </c>
      <c r="S12" s="13">
        <v>2</v>
      </c>
      <c r="T12" s="13">
        <v>1</v>
      </c>
      <c r="U12" s="13">
        <v>2</v>
      </c>
      <c r="V12" s="13">
        <v>2</v>
      </c>
      <c r="W12" s="53">
        <v>1</v>
      </c>
      <c r="X12" s="54">
        <v>2</v>
      </c>
      <c r="Y12" s="55">
        <v>2</v>
      </c>
      <c r="Z12" s="11">
        <v>1</v>
      </c>
      <c r="AA12" s="11">
        <v>1</v>
      </c>
      <c r="AB12" s="11">
        <v>1</v>
      </c>
      <c r="AC12" s="11">
        <v>1</v>
      </c>
      <c r="AD12" s="11">
        <v>1</v>
      </c>
      <c r="AE12" s="11">
        <v>3</v>
      </c>
      <c r="AF12" s="11">
        <v>1</v>
      </c>
      <c r="AG12" s="12">
        <v>2</v>
      </c>
    </row>
    <row r="13" spans="1:41">
      <c r="A13" s="9">
        <v>10</v>
      </c>
      <c r="B13" s="10">
        <v>1</v>
      </c>
      <c r="C13" s="11">
        <v>2</v>
      </c>
      <c r="D13" s="11">
        <v>3</v>
      </c>
      <c r="E13" s="11">
        <v>1</v>
      </c>
      <c r="F13" s="11">
        <v>3</v>
      </c>
      <c r="G13" s="11">
        <v>3</v>
      </c>
      <c r="H13" s="11">
        <v>2</v>
      </c>
      <c r="I13" s="11">
        <v>3</v>
      </c>
      <c r="J13" s="11">
        <v>3</v>
      </c>
      <c r="K13" s="11">
        <v>1</v>
      </c>
      <c r="L13" s="51">
        <v>3</v>
      </c>
      <c r="M13" s="52">
        <v>3</v>
      </c>
      <c r="N13" s="13">
        <v>1</v>
      </c>
      <c r="O13" s="13">
        <v>2</v>
      </c>
      <c r="P13" s="13">
        <v>3</v>
      </c>
      <c r="Q13" s="13">
        <v>1</v>
      </c>
      <c r="R13" s="13">
        <v>2</v>
      </c>
      <c r="S13" s="13">
        <v>2</v>
      </c>
      <c r="T13" s="13">
        <v>1</v>
      </c>
      <c r="U13" s="13">
        <v>2</v>
      </c>
      <c r="V13" s="13">
        <v>3</v>
      </c>
      <c r="W13" s="53">
        <v>2</v>
      </c>
      <c r="X13" s="54">
        <v>3</v>
      </c>
      <c r="Y13" s="55">
        <v>3</v>
      </c>
      <c r="Z13" s="11">
        <v>1</v>
      </c>
      <c r="AA13" s="11">
        <v>3</v>
      </c>
      <c r="AB13" s="11">
        <v>1</v>
      </c>
      <c r="AC13" s="11">
        <v>3</v>
      </c>
      <c r="AD13" s="11">
        <v>1</v>
      </c>
      <c r="AE13" s="11">
        <v>3</v>
      </c>
      <c r="AF13" s="11">
        <v>3</v>
      </c>
      <c r="AG13" s="12">
        <v>3</v>
      </c>
    </row>
    <row r="14" spans="1:41">
      <c r="A14" s="9">
        <v>11</v>
      </c>
      <c r="B14" s="10">
        <v>1</v>
      </c>
      <c r="C14" s="11">
        <v>3</v>
      </c>
      <c r="D14" s="11">
        <v>3</v>
      </c>
      <c r="E14" s="11">
        <v>1</v>
      </c>
      <c r="F14" s="11">
        <v>3</v>
      </c>
      <c r="G14" s="11">
        <v>3</v>
      </c>
      <c r="H14" s="11">
        <v>2</v>
      </c>
      <c r="I14" s="11">
        <v>2</v>
      </c>
      <c r="J14" s="11">
        <v>3</v>
      </c>
      <c r="K14" s="11">
        <v>1</v>
      </c>
      <c r="L14" s="51">
        <v>3</v>
      </c>
      <c r="M14" s="52">
        <v>3</v>
      </c>
      <c r="N14" s="13">
        <v>2</v>
      </c>
      <c r="O14" s="13">
        <v>2</v>
      </c>
      <c r="P14" s="13">
        <v>2</v>
      </c>
      <c r="Q14" s="13">
        <v>1</v>
      </c>
      <c r="R14" s="13">
        <v>2</v>
      </c>
      <c r="S14" s="13">
        <v>3</v>
      </c>
      <c r="T14" s="13">
        <v>1</v>
      </c>
      <c r="U14" s="13">
        <v>2</v>
      </c>
      <c r="V14" s="13">
        <v>3</v>
      </c>
      <c r="W14" s="53">
        <v>1</v>
      </c>
      <c r="X14" s="54">
        <v>2</v>
      </c>
      <c r="Y14" s="55">
        <v>2</v>
      </c>
      <c r="Z14" s="11">
        <v>1</v>
      </c>
      <c r="AA14" s="11">
        <v>3</v>
      </c>
      <c r="AB14" s="11">
        <v>2</v>
      </c>
      <c r="AC14" s="11">
        <v>3</v>
      </c>
      <c r="AD14" s="11">
        <v>1</v>
      </c>
      <c r="AE14" s="11">
        <v>3</v>
      </c>
      <c r="AF14" s="11">
        <v>1</v>
      </c>
      <c r="AG14" s="12">
        <v>3</v>
      </c>
    </row>
    <row r="15" spans="1:41">
      <c r="A15" s="9">
        <v>12</v>
      </c>
      <c r="B15" s="10">
        <v>1</v>
      </c>
      <c r="C15" s="11">
        <v>3</v>
      </c>
      <c r="D15" s="11">
        <v>3</v>
      </c>
      <c r="E15" s="11">
        <v>1</v>
      </c>
      <c r="F15" s="11">
        <v>3</v>
      </c>
      <c r="G15" s="11">
        <v>3</v>
      </c>
      <c r="H15" s="11">
        <v>2</v>
      </c>
      <c r="I15" s="11">
        <v>2</v>
      </c>
      <c r="J15" s="11">
        <v>3</v>
      </c>
      <c r="K15" s="11">
        <v>1</v>
      </c>
      <c r="L15" s="51">
        <v>2</v>
      </c>
      <c r="M15" s="52">
        <v>3</v>
      </c>
      <c r="N15" s="13">
        <v>2</v>
      </c>
      <c r="O15" s="13">
        <v>3</v>
      </c>
      <c r="P15" s="13">
        <v>3</v>
      </c>
      <c r="Q15" s="13">
        <v>2</v>
      </c>
      <c r="R15" s="13">
        <v>3</v>
      </c>
      <c r="S15" s="13">
        <v>3</v>
      </c>
      <c r="T15" s="13">
        <v>1</v>
      </c>
      <c r="U15" s="13">
        <v>2</v>
      </c>
      <c r="V15" s="13">
        <v>3</v>
      </c>
      <c r="W15" s="53">
        <v>1</v>
      </c>
      <c r="X15" s="54">
        <v>1</v>
      </c>
      <c r="Y15" s="55">
        <v>1</v>
      </c>
      <c r="Z15" s="11">
        <v>1</v>
      </c>
      <c r="AA15" s="11">
        <v>2</v>
      </c>
      <c r="AB15" s="11">
        <v>3</v>
      </c>
      <c r="AC15" s="11">
        <v>2</v>
      </c>
      <c r="AD15" s="11">
        <v>1</v>
      </c>
      <c r="AE15" s="11">
        <v>3</v>
      </c>
      <c r="AF15" s="11">
        <v>1</v>
      </c>
      <c r="AG15" s="12">
        <v>2</v>
      </c>
    </row>
    <row r="16" spans="1:41">
      <c r="A16" s="9">
        <v>13</v>
      </c>
      <c r="B16" s="10">
        <v>2</v>
      </c>
      <c r="C16" s="11">
        <v>3</v>
      </c>
      <c r="D16" s="11">
        <v>3</v>
      </c>
      <c r="E16" s="11">
        <v>2</v>
      </c>
      <c r="F16" s="11">
        <v>3</v>
      </c>
      <c r="G16" s="11">
        <v>3</v>
      </c>
      <c r="H16" s="11">
        <v>1</v>
      </c>
      <c r="I16" s="11">
        <v>1</v>
      </c>
      <c r="J16" s="11">
        <v>2</v>
      </c>
      <c r="K16" s="11">
        <v>2</v>
      </c>
      <c r="L16" s="51">
        <v>3</v>
      </c>
      <c r="M16" s="52">
        <v>3</v>
      </c>
      <c r="N16" s="13">
        <v>2</v>
      </c>
      <c r="O16" s="13">
        <v>2</v>
      </c>
      <c r="P16" s="13">
        <v>3</v>
      </c>
      <c r="Q16" s="13">
        <v>1</v>
      </c>
      <c r="R16" s="13">
        <v>3</v>
      </c>
      <c r="S16" s="13">
        <v>3</v>
      </c>
      <c r="T16" s="13">
        <v>1</v>
      </c>
      <c r="U16" s="13">
        <v>2</v>
      </c>
      <c r="V16" s="13">
        <v>3</v>
      </c>
      <c r="W16" s="53">
        <v>1</v>
      </c>
      <c r="X16" s="54">
        <v>1</v>
      </c>
      <c r="Y16" s="55">
        <v>2</v>
      </c>
      <c r="Z16" s="11">
        <v>1</v>
      </c>
      <c r="AA16" s="11">
        <v>3</v>
      </c>
      <c r="AB16" s="11">
        <v>1</v>
      </c>
      <c r="AC16" s="11">
        <v>2</v>
      </c>
      <c r="AD16" s="11">
        <v>1</v>
      </c>
      <c r="AE16" s="11">
        <v>3</v>
      </c>
      <c r="AF16" s="11">
        <v>1</v>
      </c>
      <c r="AG16" s="12">
        <v>2</v>
      </c>
    </row>
    <row r="17" spans="1:41">
      <c r="A17" s="9">
        <v>14</v>
      </c>
      <c r="B17" s="10">
        <v>2</v>
      </c>
      <c r="C17" s="11">
        <v>3</v>
      </c>
      <c r="D17" s="11">
        <v>3</v>
      </c>
      <c r="E17" s="11">
        <v>1</v>
      </c>
      <c r="F17" s="11">
        <v>2</v>
      </c>
      <c r="G17" s="11">
        <v>2</v>
      </c>
      <c r="H17" s="11"/>
      <c r="I17" s="11"/>
      <c r="J17" s="11">
        <v>3</v>
      </c>
      <c r="K17" s="11">
        <v>1</v>
      </c>
      <c r="L17" s="51">
        <v>2</v>
      </c>
      <c r="M17" s="52">
        <v>3</v>
      </c>
      <c r="N17" s="13">
        <v>2</v>
      </c>
      <c r="O17" s="13">
        <v>3</v>
      </c>
      <c r="P17" s="13">
        <v>3</v>
      </c>
      <c r="Q17" s="13">
        <v>1</v>
      </c>
      <c r="R17" s="13">
        <v>1</v>
      </c>
      <c r="S17" s="13">
        <v>2</v>
      </c>
      <c r="T17" s="13"/>
      <c r="U17" s="13"/>
      <c r="V17" s="13">
        <v>2</v>
      </c>
      <c r="W17" s="53">
        <v>1</v>
      </c>
      <c r="X17" s="54">
        <v>1</v>
      </c>
      <c r="Y17" s="55">
        <v>2</v>
      </c>
      <c r="Z17" s="11">
        <v>1</v>
      </c>
      <c r="AA17" s="11">
        <v>3</v>
      </c>
      <c r="AB17" s="11">
        <v>1</v>
      </c>
      <c r="AC17" s="11">
        <v>1</v>
      </c>
      <c r="AD17" s="17"/>
      <c r="AE17" s="11">
        <v>2</v>
      </c>
      <c r="AF17" s="11">
        <v>1</v>
      </c>
      <c r="AG17" s="12">
        <v>2</v>
      </c>
    </row>
    <row r="18" spans="1:41">
      <c r="A18" s="9">
        <v>15</v>
      </c>
      <c r="B18" s="10">
        <v>1</v>
      </c>
      <c r="C18" s="11">
        <v>3</v>
      </c>
      <c r="D18" s="11">
        <v>3</v>
      </c>
      <c r="E18" s="11">
        <v>1</v>
      </c>
      <c r="F18" s="11">
        <v>3</v>
      </c>
      <c r="G18" s="11">
        <v>3</v>
      </c>
      <c r="H18" s="11">
        <v>2</v>
      </c>
      <c r="I18" s="11">
        <v>2</v>
      </c>
      <c r="J18" s="11">
        <v>3</v>
      </c>
      <c r="K18" s="11">
        <v>1</v>
      </c>
      <c r="L18" s="51">
        <v>2</v>
      </c>
      <c r="M18" s="52">
        <v>2</v>
      </c>
      <c r="N18" s="13">
        <v>2</v>
      </c>
      <c r="O18" s="13">
        <v>3</v>
      </c>
      <c r="P18" s="13">
        <v>3</v>
      </c>
      <c r="Q18" s="13">
        <v>1</v>
      </c>
      <c r="R18" s="13">
        <v>3</v>
      </c>
      <c r="S18" s="13">
        <v>3</v>
      </c>
      <c r="T18" s="13">
        <v>1</v>
      </c>
      <c r="U18" s="13">
        <v>1</v>
      </c>
      <c r="V18" s="13">
        <v>3</v>
      </c>
      <c r="W18" s="53">
        <v>1</v>
      </c>
      <c r="X18" s="54">
        <v>1</v>
      </c>
      <c r="Y18" s="55">
        <v>1</v>
      </c>
      <c r="Z18" s="11">
        <v>1</v>
      </c>
      <c r="AA18" s="11">
        <v>3</v>
      </c>
      <c r="AB18" s="11">
        <v>2</v>
      </c>
      <c r="AC18" s="11">
        <v>3</v>
      </c>
      <c r="AD18" s="11">
        <v>1</v>
      </c>
      <c r="AE18" s="11">
        <v>2</v>
      </c>
      <c r="AF18" s="11">
        <v>1</v>
      </c>
      <c r="AG18" s="12">
        <v>3</v>
      </c>
    </row>
    <row r="19" spans="1:41">
      <c r="A19" s="9">
        <v>16</v>
      </c>
      <c r="B19" s="10">
        <v>1</v>
      </c>
      <c r="C19" s="11">
        <v>2</v>
      </c>
      <c r="D19" s="11">
        <v>3</v>
      </c>
      <c r="E19" s="11">
        <v>1</v>
      </c>
      <c r="F19" s="11">
        <v>3</v>
      </c>
      <c r="G19" s="11">
        <v>3</v>
      </c>
      <c r="H19" s="11">
        <v>2</v>
      </c>
      <c r="I19" s="11">
        <v>2</v>
      </c>
      <c r="J19" s="11">
        <v>3</v>
      </c>
      <c r="K19" s="11">
        <v>1</v>
      </c>
      <c r="L19" s="51">
        <v>3</v>
      </c>
      <c r="M19" s="52">
        <v>3</v>
      </c>
      <c r="N19" s="13">
        <v>1</v>
      </c>
      <c r="O19" s="13">
        <v>2</v>
      </c>
      <c r="P19" s="13">
        <v>3</v>
      </c>
      <c r="Q19" s="13">
        <v>2</v>
      </c>
      <c r="R19" s="13">
        <v>3</v>
      </c>
      <c r="S19" s="13">
        <v>3</v>
      </c>
      <c r="T19" s="13">
        <v>1</v>
      </c>
      <c r="U19" s="13">
        <v>2</v>
      </c>
      <c r="V19" s="13">
        <v>3</v>
      </c>
      <c r="W19" s="53">
        <v>1</v>
      </c>
      <c r="X19" s="54">
        <v>1</v>
      </c>
      <c r="Y19" s="55">
        <v>3</v>
      </c>
      <c r="Z19" s="11">
        <v>1</v>
      </c>
      <c r="AA19" s="11">
        <v>3</v>
      </c>
      <c r="AB19" s="11">
        <v>3</v>
      </c>
      <c r="AC19" s="11">
        <v>3</v>
      </c>
      <c r="AD19" s="11">
        <v>2</v>
      </c>
      <c r="AE19" s="11">
        <v>3</v>
      </c>
      <c r="AF19" s="11">
        <v>1</v>
      </c>
      <c r="AG19" s="12">
        <v>2</v>
      </c>
    </row>
    <row r="20" spans="1:41">
      <c r="A20" s="9">
        <v>17</v>
      </c>
      <c r="B20" s="10">
        <v>1</v>
      </c>
      <c r="C20" s="11">
        <v>3</v>
      </c>
      <c r="D20" s="11">
        <v>3</v>
      </c>
      <c r="E20" s="11">
        <v>1</v>
      </c>
      <c r="F20" s="11">
        <v>3</v>
      </c>
      <c r="G20" s="11">
        <v>3</v>
      </c>
      <c r="H20" s="11">
        <v>2</v>
      </c>
      <c r="I20" s="11">
        <v>1</v>
      </c>
      <c r="J20" s="11">
        <v>3</v>
      </c>
      <c r="K20" s="11">
        <v>1</v>
      </c>
      <c r="L20" s="51">
        <v>3</v>
      </c>
      <c r="M20" s="52">
        <v>3</v>
      </c>
      <c r="N20" s="13">
        <v>2</v>
      </c>
      <c r="O20" s="13">
        <v>3</v>
      </c>
      <c r="P20" s="13">
        <v>3</v>
      </c>
      <c r="Q20" s="13">
        <v>1</v>
      </c>
      <c r="R20" s="13">
        <v>2</v>
      </c>
      <c r="S20" s="13">
        <v>2</v>
      </c>
      <c r="T20" s="13">
        <v>1</v>
      </c>
      <c r="U20" s="13">
        <v>2</v>
      </c>
      <c r="V20" s="13">
        <v>2</v>
      </c>
      <c r="W20" s="53">
        <v>1</v>
      </c>
      <c r="X20" s="54">
        <v>1</v>
      </c>
      <c r="Y20" s="55">
        <v>2</v>
      </c>
      <c r="Z20" s="11">
        <v>1</v>
      </c>
      <c r="AA20" s="11">
        <v>2</v>
      </c>
      <c r="AB20" s="11">
        <v>2</v>
      </c>
      <c r="AC20" s="11">
        <v>3</v>
      </c>
      <c r="AD20" s="11">
        <v>1</v>
      </c>
      <c r="AE20" s="11">
        <v>2</v>
      </c>
      <c r="AF20" s="11">
        <v>1</v>
      </c>
      <c r="AG20" s="12">
        <v>3</v>
      </c>
    </row>
    <row r="21" spans="1:41">
      <c r="A21" s="9">
        <v>18</v>
      </c>
      <c r="B21" s="10">
        <v>1</v>
      </c>
      <c r="C21" s="11">
        <v>2</v>
      </c>
      <c r="D21" s="11">
        <v>3</v>
      </c>
      <c r="E21" s="11">
        <v>1</v>
      </c>
      <c r="F21" s="11">
        <v>3</v>
      </c>
      <c r="G21" s="11">
        <v>3</v>
      </c>
      <c r="H21" s="11">
        <v>2</v>
      </c>
      <c r="I21" s="11"/>
      <c r="J21" s="11">
        <v>3</v>
      </c>
      <c r="K21" s="11"/>
      <c r="L21" s="51">
        <v>3</v>
      </c>
      <c r="M21" s="52">
        <v>3</v>
      </c>
      <c r="N21" s="13">
        <v>2</v>
      </c>
      <c r="O21" s="13">
        <v>2</v>
      </c>
      <c r="P21" s="13">
        <v>2</v>
      </c>
      <c r="Q21" s="13">
        <v>1</v>
      </c>
      <c r="R21" s="13">
        <v>3</v>
      </c>
      <c r="S21" s="13">
        <v>3</v>
      </c>
      <c r="T21" s="13">
        <v>1</v>
      </c>
      <c r="U21" s="13"/>
      <c r="V21" s="13">
        <v>3</v>
      </c>
      <c r="W21" s="53">
        <v>1</v>
      </c>
      <c r="X21" s="54">
        <v>2</v>
      </c>
      <c r="Y21" s="55">
        <v>3</v>
      </c>
      <c r="Z21" s="11">
        <v>1</v>
      </c>
      <c r="AA21" s="11">
        <v>3</v>
      </c>
      <c r="AB21" s="11">
        <v>2</v>
      </c>
      <c r="AC21" s="11">
        <v>3</v>
      </c>
      <c r="AD21" s="17"/>
      <c r="AE21" s="11">
        <v>3</v>
      </c>
      <c r="AF21" s="11">
        <v>1</v>
      </c>
      <c r="AG21" s="12">
        <v>2</v>
      </c>
    </row>
    <row r="22" spans="1:41">
      <c r="A22" s="9">
        <v>19</v>
      </c>
      <c r="B22" s="10">
        <v>1</v>
      </c>
      <c r="C22" s="11">
        <v>2</v>
      </c>
      <c r="D22" s="11">
        <v>3</v>
      </c>
      <c r="E22" s="11">
        <v>1</v>
      </c>
      <c r="F22" s="11">
        <v>1</v>
      </c>
      <c r="G22" s="11">
        <v>2</v>
      </c>
      <c r="H22" s="11">
        <v>2</v>
      </c>
      <c r="I22" s="11">
        <v>1</v>
      </c>
      <c r="J22" s="11">
        <v>3</v>
      </c>
      <c r="K22" s="11">
        <v>1</v>
      </c>
      <c r="L22" s="51">
        <v>3</v>
      </c>
      <c r="M22" s="52">
        <v>3</v>
      </c>
      <c r="N22" s="13">
        <v>1</v>
      </c>
      <c r="O22" s="13">
        <v>2</v>
      </c>
      <c r="P22" s="13">
        <v>3</v>
      </c>
      <c r="Q22" s="13">
        <v>1</v>
      </c>
      <c r="R22" s="13">
        <v>1</v>
      </c>
      <c r="S22" s="13">
        <v>2</v>
      </c>
      <c r="T22" s="13">
        <v>1</v>
      </c>
      <c r="U22" s="13">
        <v>2</v>
      </c>
      <c r="V22" s="13">
        <v>2</v>
      </c>
      <c r="W22" s="53">
        <v>1</v>
      </c>
      <c r="X22" s="54">
        <v>3</v>
      </c>
      <c r="Y22" s="55">
        <v>3</v>
      </c>
      <c r="Z22" s="11">
        <v>1</v>
      </c>
      <c r="AA22" s="11">
        <v>3</v>
      </c>
      <c r="AB22" s="11">
        <v>1</v>
      </c>
      <c r="AC22" s="11">
        <v>2</v>
      </c>
      <c r="AD22" s="11">
        <v>1</v>
      </c>
      <c r="AE22" s="11">
        <v>2</v>
      </c>
      <c r="AF22" s="11">
        <v>2</v>
      </c>
      <c r="AG22" s="12">
        <v>3</v>
      </c>
    </row>
    <row r="23" spans="1:41">
      <c r="A23" s="9">
        <v>20</v>
      </c>
      <c r="B23" s="10"/>
      <c r="C23" s="11"/>
      <c r="D23" s="11"/>
      <c r="E23" s="11"/>
      <c r="F23" s="11"/>
      <c r="G23" s="11"/>
      <c r="H23" s="11">
        <v>1</v>
      </c>
      <c r="I23" s="11">
        <v>2</v>
      </c>
      <c r="J23" s="11">
        <v>3</v>
      </c>
      <c r="K23" s="11">
        <v>1</v>
      </c>
      <c r="L23" s="51">
        <v>3</v>
      </c>
      <c r="M23" s="52">
        <v>3</v>
      </c>
      <c r="N23" s="13"/>
      <c r="O23" s="13"/>
      <c r="P23" s="13"/>
      <c r="Q23" s="13"/>
      <c r="R23" s="13"/>
      <c r="S23" s="13"/>
      <c r="T23" s="13">
        <v>1</v>
      </c>
      <c r="U23" s="13">
        <v>1</v>
      </c>
      <c r="V23" s="13">
        <v>2</v>
      </c>
      <c r="W23" s="53">
        <v>1</v>
      </c>
      <c r="X23" s="54">
        <v>2</v>
      </c>
      <c r="Y23" s="55">
        <v>3</v>
      </c>
      <c r="Z23" s="17"/>
      <c r="AA23" s="17"/>
      <c r="AB23" s="17"/>
      <c r="AC23" s="11"/>
      <c r="AD23" s="11">
        <v>1</v>
      </c>
      <c r="AE23" s="11">
        <v>3</v>
      </c>
      <c r="AF23" s="11">
        <v>1</v>
      </c>
      <c r="AG23" s="12">
        <v>3</v>
      </c>
    </row>
    <row r="24" spans="1:41">
      <c r="A24" s="18">
        <v>21</v>
      </c>
      <c r="B24" s="19"/>
      <c r="C24" s="17"/>
      <c r="D24" s="17"/>
      <c r="E24" s="11"/>
      <c r="F24" s="11"/>
      <c r="G24" s="11"/>
      <c r="H24" s="11"/>
      <c r="I24" s="11"/>
      <c r="J24" s="11"/>
      <c r="K24" s="17"/>
      <c r="L24" s="51"/>
      <c r="M24" s="52"/>
      <c r="N24" s="16"/>
      <c r="O24" s="16"/>
      <c r="P24" s="16"/>
      <c r="Q24" s="13"/>
      <c r="R24" s="13"/>
      <c r="S24" s="13"/>
      <c r="T24" s="13"/>
      <c r="U24" s="13"/>
      <c r="V24" s="13"/>
      <c r="W24" s="6"/>
      <c r="X24" s="56"/>
      <c r="Y24" s="57"/>
      <c r="Z24" s="17"/>
      <c r="AA24" s="17"/>
      <c r="AB24" s="17"/>
      <c r="AC24" s="17"/>
      <c r="AD24" s="17"/>
      <c r="AE24" s="17"/>
      <c r="AF24" s="17"/>
      <c r="AG24" s="5"/>
    </row>
    <row r="25" spans="1:41">
      <c r="A25" s="18">
        <v>22</v>
      </c>
      <c r="B25" s="19"/>
      <c r="C25" s="17"/>
      <c r="D25" s="17"/>
      <c r="E25" s="11"/>
      <c r="F25" s="11"/>
      <c r="G25" s="11"/>
      <c r="H25" s="17"/>
      <c r="I25" s="17"/>
      <c r="J25" s="17"/>
      <c r="K25" s="17"/>
      <c r="L25" s="58"/>
      <c r="M25" s="59"/>
      <c r="N25" s="16"/>
      <c r="O25" s="16"/>
      <c r="P25" s="16"/>
      <c r="Q25" s="13"/>
      <c r="R25" s="16"/>
      <c r="S25" s="16"/>
      <c r="T25" s="13"/>
      <c r="U25" s="16"/>
      <c r="V25" s="16"/>
      <c r="W25" s="6"/>
      <c r="X25" s="56"/>
      <c r="Y25" s="57"/>
      <c r="Z25" s="17"/>
      <c r="AA25" s="17"/>
      <c r="AB25" s="17"/>
      <c r="AC25" s="17"/>
      <c r="AD25" s="17"/>
      <c r="AE25" s="17"/>
      <c r="AF25" s="17"/>
      <c r="AG25" s="5"/>
    </row>
    <row r="26" spans="1:41">
      <c r="A26" s="21" t="s">
        <v>11</v>
      </c>
      <c r="B26" s="22">
        <f>AVERAGE(B4:B25)</f>
        <v>1.1052631578947369</v>
      </c>
      <c r="C26" s="23">
        <f>AVERAGE(C4:C25)</f>
        <v>2.5</v>
      </c>
      <c r="D26" s="23">
        <f t="shared" ref="D26:AG26" si="0">AVERAGE(D4:D25)</f>
        <v>2.8333333333333335</v>
      </c>
      <c r="E26" s="23">
        <f t="shared" si="0"/>
        <v>1.0526315789473684</v>
      </c>
      <c r="F26" s="23">
        <f t="shared" si="0"/>
        <v>2.6315789473684212</v>
      </c>
      <c r="G26" s="23">
        <f t="shared" si="0"/>
        <v>2.7894736842105261</v>
      </c>
      <c r="H26" s="23">
        <f t="shared" si="0"/>
        <v>1.8421052631578947</v>
      </c>
      <c r="I26" s="23">
        <f t="shared" si="0"/>
        <v>1.8888888888888888</v>
      </c>
      <c r="J26" s="23">
        <f t="shared" si="0"/>
        <v>2.9</v>
      </c>
      <c r="K26" s="23">
        <f t="shared" si="0"/>
        <v>1.263157894736842</v>
      </c>
      <c r="L26" s="60">
        <f t="shared" si="0"/>
        <v>2.5499999999999998</v>
      </c>
      <c r="M26" s="61">
        <f t="shared" si="0"/>
        <v>2.8</v>
      </c>
      <c r="N26" s="25">
        <f t="shared" si="0"/>
        <v>1.5263157894736843</v>
      </c>
      <c r="O26" s="25">
        <f t="shared" si="0"/>
        <v>2.2777777777777777</v>
      </c>
      <c r="P26" s="25">
        <f t="shared" si="0"/>
        <v>2.6666666666666665</v>
      </c>
      <c r="Q26" s="25">
        <f t="shared" si="0"/>
        <v>1.1578947368421053</v>
      </c>
      <c r="R26" s="25">
        <f t="shared" si="0"/>
        <v>2.1052631578947367</v>
      </c>
      <c r="S26" s="25">
        <f t="shared" si="0"/>
        <v>2.5789473684210527</v>
      </c>
      <c r="T26" s="25">
        <f t="shared" si="0"/>
        <v>1</v>
      </c>
      <c r="U26" s="25">
        <f t="shared" si="0"/>
        <v>1.7222222222222223</v>
      </c>
      <c r="V26" s="25">
        <f t="shared" si="0"/>
        <v>2.5499999999999998</v>
      </c>
      <c r="W26" s="62">
        <f t="shared" si="0"/>
        <v>1.05</v>
      </c>
      <c r="X26" s="63">
        <f t="shared" si="0"/>
        <v>1.6</v>
      </c>
      <c r="Y26" s="64">
        <f t="shared" si="0"/>
        <v>2.15</v>
      </c>
      <c r="Z26" s="23">
        <f t="shared" si="0"/>
        <v>1</v>
      </c>
      <c r="AA26" s="23">
        <f t="shared" si="0"/>
        <v>2.6315789473684212</v>
      </c>
      <c r="AB26" s="23">
        <f t="shared" si="0"/>
        <v>1.631578947368421</v>
      </c>
      <c r="AC26" s="23">
        <f t="shared" si="0"/>
        <v>2.263157894736842</v>
      </c>
      <c r="AD26" s="23">
        <f t="shared" si="0"/>
        <v>1.1111111111111112</v>
      </c>
      <c r="AE26" s="23">
        <f t="shared" si="0"/>
        <v>2.75</v>
      </c>
      <c r="AF26" s="23">
        <f t="shared" si="0"/>
        <v>1.25</v>
      </c>
      <c r="AG26" s="24">
        <f t="shared" si="0"/>
        <v>2.35</v>
      </c>
      <c r="AH26" s="65"/>
      <c r="AI26" s="65"/>
      <c r="AJ26" s="65"/>
      <c r="AK26" s="65"/>
      <c r="AL26" s="65"/>
      <c r="AM26" s="65"/>
      <c r="AN26" s="65"/>
      <c r="AO26" s="65"/>
    </row>
    <row r="27" spans="1:41">
      <c r="A27" s="27" t="s">
        <v>12</v>
      </c>
      <c r="B27" s="49">
        <v>0</v>
      </c>
      <c r="C27" s="35">
        <v>0.52</v>
      </c>
      <c r="D27" s="35">
        <v>0.84</v>
      </c>
      <c r="E27" s="36">
        <f>0/19</f>
        <v>0</v>
      </c>
      <c r="F27" s="36">
        <f>13/19</f>
        <v>0.68421052631578949</v>
      </c>
      <c r="G27" s="36">
        <f>16/20</f>
        <v>0.8</v>
      </c>
      <c r="H27" s="36">
        <f>0/20</f>
        <v>0</v>
      </c>
      <c r="I27" s="36">
        <f>3/18</f>
        <v>0.16666666666666666</v>
      </c>
      <c r="J27" s="36">
        <f>18/20</f>
        <v>0.9</v>
      </c>
      <c r="K27" s="35">
        <f>1/20</f>
        <v>0.05</v>
      </c>
      <c r="L27" s="66">
        <f>13/20</f>
        <v>0.65</v>
      </c>
      <c r="M27" s="67">
        <f>17/20</f>
        <v>0.85</v>
      </c>
      <c r="N27" s="32">
        <v>0</v>
      </c>
      <c r="O27" s="32">
        <v>0.26</v>
      </c>
      <c r="P27" s="32">
        <v>0.68</v>
      </c>
      <c r="Q27" s="33">
        <f>0/19</f>
        <v>0</v>
      </c>
      <c r="R27" s="33">
        <f>7/19</f>
        <v>0.36842105263157893</v>
      </c>
      <c r="S27" s="33">
        <f>12/20</f>
        <v>0.6</v>
      </c>
      <c r="T27" s="33">
        <f>0/20</f>
        <v>0</v>
      </c>
      <c r="U27" s="33">
        <f>0/18</f>
        <v>0</v>
      </c>
      <c r="V27" s="33">
        <f>11/20</f>
        <v>0.55000000000000004</v>
      </c>
      <c r="W27" s="68">
        <f>0/20</f>
        <v>0</v>
      </c>
      <c r="X27" s="69">
        <f>2/20</f>
        <v>0.1</v>
      </c>
      <c r="Y27" s="70">
        <f>6/20</f>
        <v>0.3</v>
      </c>
      <c r="Z27" s="35">
        <v>0</v>
      </c>
      <c r="AA27" s="35">
        <v>0.73</v>
      </c>
      <c r="AB27" s="36">
        <f>0/19</f>
        <v>0</v>
      </c>
      <c r="AC27" s="36">
        <f>8/20</f>
        <v>0.4</v>
      </c>
      <c r="AD27" s="36">
        <f>0/18</f>
        <v>0</v>
      </c>
      <c r="AE27" s="36">
        <f>15/20</f>
        <v>0.75</v>
      </c>
      <c r="AF27" s="36">
        <f>1/20</f>
        <v>0.05</v>
      </c>
      <c r="AG27" s="71">
        <f>8/20</f>
        <v>0.4</v>
      </c>
      <c r="AH27" s="72"/>
      <c r="AI27" s="72"/>
      <c r="AJ27" s="72"/>
      <c r="AK27" s="72"/>
      <c r="AL27" s="72"/>
      <c r="AM27" s="72"/>
      <c r="AN27" s="72"/>
      <c r="AO27" s="72"/>
    </row>
    <row r="28" spans="1:41">
      <c r="A28" s="41" t="s">
        <v>13</v>
      </c>
      <c r="B28" s="135">
        <f>AVERAGE(D27,G27,J27,M27)</f>
        <v>0.84750000000000003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6">
        <f>AVERAGE(P27,S27,V27,Y27)</f>
        <v>0.53249999999999997</v>
      </c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10"/>
      <c r="Z28" s="132">
        <v>0</v>
      </c>
      <c r="AA28" s="129"/>
      <c r="AB28" s="129"/>
      <c r="AC28" s="129"/>
      <c r="AD28" s="129"/>
      <c r="AE28" s="129"/>
      <c r="AF28" s="129"/>
      <c r="AG28" s="129"/>
    </row>
    <row r="29" spans="1:41">
      <c r="A29" s="42" t="s">
        <v>14</v>
      </c>
      <c r="B29" s="43">
        <f>STDEV(B4:B25)</f>
        <v>0.31530176764230589</v>
      </c>
      <c r="C29" s="43"/>
      <c r="D29" s="43">
        <f t="shared" ref="D29:E29" si="1">STDEV(D4:D25)</f>
        <v>0.51449575542752657</v>
      </c>
      <c r="E29" s="43">
        <f t="shared" si="1"/>
        <v>0.22941573387056158</v>
      </c>
      <c r="F29" s="43"/>
      <c r="G29" s="43">
        <f t="shared" ref="G29:H29" si="2">STDEV(G4:G25)</f>
        <v>0.53530337903131098</v>
      </c>
      <c r="H29" s="43">
        <f t="shared" si="2"/>
        <v>0.37463432463267765</v>
      </c>
      <c r="I29" s="43"/>
      <c r="J29" s="43">
        <f t="shared" ref="J29:K29" si="3">STDEV(J4:J25)</f>
        <v>0.30779350562554719</v>
      </c>
      <c r="K29" s="43">
        <f t="shared" si="3"/>
        <v>0.56195148694901642</v>
      </c>
      <c r="L29" s="73"/>
      <c r="M29" s="74">
        <f t="shared" ref="M29:N29" si="4">STDEV(M4:M25)</f>
        <v>0.52314836378059637</v>
      </c>
      <c r="N29" s="45">
        <f t="shared" si="4"/>
        <v>0.51298917604257699</v>
      </c>
      <c r="O29" s="45"/>
      <c r="P29" s="45">
        <f t="shared" ref="P29:Q29" si="5">STDEV(P4:P25)</f>
        <v>0.59408852578600457</v>
      </c>
      <c r="Q29" s="45">
        <f t="shared" si="5"/>
        <v>0.37463432463267765</v>
      </c>
      <c r="R29" s="45"/>
      <c r="S29" s="45">
        <f t="shared" ref="S29:T29" si="6">STDEV(S4:S25)</f>
        <v>0.60697697866688416</v>
      </c>
      <c r="T29" s="45">
        <f t="shared" si="6"/>
        <v>0</v>
      </c>
      <c r="U29" s="45"/>
      <c r="V29" s="45">
        <f t="shared" ref="V29:W29" si="7">STDEV(V4:V25)</f>
        <v>0.51041778553403983</v>
      </c>
      <c r="W29" s="45">
        <f t="shared" si="7"/>
        <v>0.22360679774997888</v>
      </c>
      <c r="X29" s="75"/>
      <c r="Y29" s="46">
        <f t="shared" ref="Y29:AG29" si="8">STDEV(Y4:Y25)</f>
        <v>0.67082039324993681</v>
      </c>
      <c r="Z29" s="43">
        <f t="shared" si="8"/>
        <v>0</v>
      </c>
      <c r="AA29" s="43">
        <f t="shared" si="8"/>
        <v>0.68398556805676991</v>
      </c>
      <c r="AB29" s="43">
        <f t="shared" si="8"/>
        <v>0.76088591025268204</v>
      </c>
      <c r="AC29" s="43">
        <f t="shared" si="8"/>
        <v>0.733492805626908</v>
      </c>
      <c r="AD29" s="43">
        <f t="shared" si="8"/>
        <v>0.32338083338177737</v>
      </c>
      <c r="AE29" s="43">
        <f t="shared" si="8"/>
        <v>0.4442616583193193</v>
      </c>
      <c r="AF29" s="43">
        <f t="shared" si="8"/>
        <v>0.5501196042201808</v>
      </c>
      <c r="AG29" s="44">
        <f t="shared" si="8"/>
        <v>0.58714294861239968</v>
      </c>
      <c r="AH29" s="76"/>
      <c r="AI29" s="76"/>
      <c r="AJ29" s="76"/>
      <c r="AK29" s="76"/>
      <c r="AL29" s="76"/>
      <c r="AM29" s="76"/>
      <c r="AN29" s="76"/>
      <c r="AO29" s="76"/>
    </row>
    <row r="30" spans="1:41">
      <c r="A30" s="42" t="s">
        <v>15</v>
      </c>
      <c r="B30" s="116">
        <f>AVERAGE(B29:D29)</f>
        <v>0.41489876153491623</v>
      </c>
      <c r="C30" s="129"/>
      <c r="D30" s="108"/>
      <c r="E30" s="116">
        <f>AVERAGE(E29:G29)</f>
        <v>0.38235955645093628</v>
      </c>
      <c r="F30" s="129"/>
      <c r="G30" s="108"/>
      <c r="H30" s="116">
        <f>AVERAGE(H29:J29)</f>
        <v>0.34121391512911242</v>
      </c>
      <c r="I30" s="129"/>
      <c r="J30" s="108"/>
      <c r="K30" s="116">
        <f>AVERAGE(K29:M29)</f>
        <v>0.5425499253648064</v>
      </c>
      <c r="L30" s="129"/>
      <c r="M30" s="117"/>
      <c r="N30" s="107">
        <f>AVERAGE(N29:P29)</f>
        <v>0.55353885091429078</v>
      </c>
      <c r="O30" s="129"/>
      <c r="P30" s="108"/>
      <c r="Q30" s="107">
        <f>AVERAGE(Q29:S29)</f>
        <v>0.49080565164978091</v>
      </c>
      <c r="R30" s="129"/>
      <c r="S30" s="108"/>
      <c r="T30" s="107">
        <f>AVERAGE(T29:V29)</f>
        <v>0.25520889276701991</v>
      </c>
      <c r="U30" s="129"/>
      <c r="V30" s="108"/>
      <c r="W30" s="107">
        <f>AVERAGE(W29:Y29)</f>
        <v>0.44721359549995787</v>
      </c>
      <c r="X30" s="129"/>
      <c r="Y30" s="117"/>
      <c r="Z30" s="116">
        <f>AVERAGE(Z29:AA29)</f>
        <v>0.34199278402838496</v>
      </c>
      <c r="AA30" s="108"/>
      <c r="AB30" s="116">
        <f>AVERAGE(AB29:AC29)</f>
        <v>0.74718935793979502</v>
      </c>
      <c r="AC30" s="108"/>
      <c r="AD30" s="116">
        <f>AVERAGE(AD29:AE29)</f>
        <v>0.38382124585054833</v>
      </c>
      <c r="AE30" s="108"/>
      <c r="AF30" s="116">
        <f>AVERAGE(AF29:AG29)</f>
        <v>0.56863127641629019</v>
      </c>
      <c r="AG30" s="117"/>
    </row>
    <row r="31" spans="1:41">
      <c r="A31" s="47" t="s">
        <v>16</v>
      </c>
      <c r="B31" s="119"/>
      <c r="C31" s="114"/>
      <c r="D31" s="112"/>
      <c r="E31" s="118"/>
      <c r="F31" s="114"/>
      <c r="G31" s="112"/>
      <c r="H31" s="118"/>
      <c r="I31" s="114"/>
      <c r="J31" s="112"/>
      <c r="K31" s="118"/>
      <c r="L31" s="114"/>
      <c r="M31" s="112"/>
      <c r="N31" s="119"/>
      <c r="O31" s="114"/>
      <c r="P31" s="112"/>
      <c r="Q31" s="118"/>
      <c r="R31" s="114"/>
      <c r="S31" s="112"/>
      <c r="T31" s="118"/>
      <c r="U31" s="114"/>
      <c r="V31" s="112"/>
      <c r="W31" s="118"/>
      <c r="X31" s="114"/>
      <c r="Y31" s="124"/>
      <c r="Z31" s="119"/>
      <c r="AA31" s="112"/>
      <c r="AB31" s="118"/>
      <c r="AC31" s="112"/>
      <c r="AD31" s="118"/>
      <c r="AE31" s="112"/>
      <c r="AF31" s="118"/>
      <c r="AG31" s="112"/>
      <c r="AH31" s="65"/>
      <c r="AI31" s="65"/>
      <c r="AJ31" s="65"/>
      <c r="AK31" s="65"/>
      <c r="AL31" s="65"/>
      <c r="AM31" s="65"/>
      <c r="AN31" s="65"/>
      <c r="AO31" s="65"/>
    </row>
    <row r="32" spans="1:41">
      <c r="A32" s="47" t="s">
        <v>17</v>
      </c>
      <c r="B32" s="119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2"/>
      <c r="N32" s="119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24"/>
      <c r="Z32" s="119"/>
      <c r="AA32" s="114"/>
      <c r="AB32" s="114"/>
      <c r="AC32" s="114"/>
      <c r="AD32" s="114"/>
      <c r="AE32" s="114"/>
      <c r="AF32" s="114"/>
      <c r="AG32" s="112"/>
      <c r="AH32" s="65"/>
      <c r="AI32" s="65"/>
      <c r="AJ32" s="65"/>
      <c r="AK32" s="65"/>
      <c r="AL32" s="65"/>
      <c r="AM32" s="65"/>
      <c r="AN32" s="65"/>
      <c r="AO32" s="65"/>
    </row>
  </sheetData>
  <mergeCells count="45">
    <mergeCell ref="Z32:AG32"/>
    <mergeCell ref="Z30:AA30"/>
    <mergeCell ref="AB30:AC30"/>
    <mergeCell ref="AD30:AE30"/>
    <mergeCell ref="AF30:AG30"/>
    <mergeCell ref="T31:V31"/>
    <mergeCell ref="W31:Y31"/>
    <mergeCell ref="Z31:AA31"/>
    <mergeCell ref="AB31:AC31"/>
    <mergeCell ref="AD31:AE31"/>
    <mergeCell ref="AF31:AG31"/>
    <mergeCell ref="B1:M1"/>
    <mergeCell ref="N1:Y1"/>
    <mergeCell ref="Z1:AG1"/>
    <mergeCell ref="B3:D3"/>
    <mergeCell ref="E3:G3"/>
    <mergeCell ref="H3:J3"/>
    <mergeCell ref="K3:M3"/>
    <mergeCell ref="Z3:AA3"/>
    <mergeCell ref="AB3:AC3"/>
    <mergeCell ref="AD3:AE3"/>
    <mergeCell ref="AF3:AG3"/>
    <mergeCell ref="Z28:AG28"/>
    <mergeCell ref="B32:M32"/>
    <mergeCell ref="N32:Y32"/>
    <mergeCell ref="B30:D30"/>
    <mergeCell ref="B31:D31"/>
    <mergeCell ref="E31:G31"/>
    <mergeCell ref="H31:J31"/>
    <mergeCell ref="K31:M31"/>
    <mergeCell ref="N31:P31"/>
    <mergeCell ref="Q31:S31"/>
    <mergeCell ref="K30:M30"/>
    <mergeCell ref="N30:P30"/>
    <mergeCell ref="Q30:S30"/>
    <mergeCell ref="T30:V30"/>
    <mergeCell ref="N3:P3"/>
    <mergeCell ref="Q3:S3"/>
    <mergeCell ref="B28:M28"/>
    <mergeCell ref="N28:Y28"/>
    <mergeCell ref="E30:G30"/>
    <mergeCell ref="H30:J30"/>
    <mergeCell ref="W30:Y30"/>
    <mergeCell ref="T3:V3"/>
    <mergeCell ref="W3:Y3"/>
  </mergeCells>
  <conditionalFormatting sqref="B4:AG25">
    <cfRule type="containsText" dxfId="23" priority="1" operator="containsText" text="4">
      <formula>NOT(ISERROR(SEARCH(("4"),(B4))))</formula>
    </cfRule>
  </conditionalFormatting>
  <conditionalFormatting sqref="B4:AG25">
    <cfRule type="containsText" dxfId="22" priority="2" operator="containsText" text="3">
      <formula>NOT(ISERROR(SEARCH(("3"),(B4))))</formula>
    </cfRule>
  </conditionalFormatting>
  <conditionalFormatting sqref="B4:AG25">
    <cfRule type="containsText" dxfId="21" priority="3" operator="containsText" text="2">
      <formula>NOT(ISERROR(SEARCH(("2"),(B4))))</formula>
    </cfRule>
  </conditionalFormatting>
  <conditionalFormatting sqref="B4:AG25">
    <cfRule type="containsText" dxfId="20" priority="4" operator="containsText" text="1">
      <formula>NOT(ISERROR(SEARCH(("1"),(B4))))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O32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"/>
  <cols>
    <col min="2" max="2" width="8.83203125" customWidth="1"/>
    <col min="3" max="4" width="8.1640625" customWidth="1"/>
    <col min="5" max="7" width="8.5" customWidth="1"/>
    <col min="8" max="8" width="8.1640625" customWidth="1"/>
    <col min="9" max="10" width="8.5" customWidth="1"/>
    <col min="11" max="11" width="8" customWidth="1"/>
    <col min="12" max="13" width="8.6640625" customWidth="1"/>
    <col min="14" max="20" width="8.5" customWidth="1"/>
    <col min="21" max="22" width="8.33203125" customWidth="1"/>
    <col min="23" max="23" width="8.5" customWidth="1"/>
    <col min="24" max="25" width="8.1640625" customWidth="1"/>
    <col min="26" max="26" width="7.83203125" customWidth="1"/>
    <col min="27" max="28" width="8.1640625" customWidth="1"/>
    <col min="29" max="29" width="8.33203125" customWidth="1"/>
    <col min="30" max="30" width="7.33203125" customWidth="1"/>
    <col min="31" max="31" width="8.5" customWidth="1"/>
    <col min="32" max="34" width="8.1640625" customWidth="1"/>
    <col min="35" max="35" width="8.33203125" customWidth="1"/>
    <col min="36" max="36" width="7.83203125" customWidth="1"/>
    <col min="37" max="37" width="9.33203125" customWidth="1"/>
    <col min="38" max="38" width="8.33203125" customWidth="1"/>
    <col min="39" max="39" width="9.33203125" customWidth="1"/>
    <col min="40" max="40" width="8.83203125" customWidth="1"/>
    <col min="41" max="41" width="9.5" customWidth="1"/>
  </cols>
  <sheetData>
    <row r="1" spans="1:41">
      <c r="A1" s="1" t="s">
        <v>0</v>
      </c>
      <c r="B1" s="125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24"/>
      <c r="N1" s="111" t="s">
        <v>23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41"/>
      <c r="Z1" s="125" t="s">
        <v>24</v>
      </c>
      <c r="AA1" s="114"/>
      <c r="AB1" s="114"/>
      <c r="AC1" s="114"/>
      <c r="AD1" s="114"/>
      <c r="AE1" s="114"/>
      <c r="AF1" s="114"/>
      <c r="AG1" s="124"/>
      <c r="AH1" s="50"/>
      <c r="AI1" s="50"/>
      <c r="AJ1" s="50"/>
      <c r="AK1" s="50"/>
      <c r="AL1" s="50"/>
      <c r="AM1" s="50"/>
      <c r="AN1" s="50"/>
      <c r="AO1" s="50"/>
    </row>
    <row r="2" spans="1:41" ht="15.75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2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10"/>
      <c r="Z2" s="4"/>
      <c r="AA2" s="4"/>
      <c r="AB2" s="4"/>
      <c r="AC2" s="4"/>
      <c r="AD2" s="4"/>
      <c r="AE2" s="4"/>
      <c r="AF2" s="4"/>
      <c r="AG2" s="5"/>
    </row>
    <row r="3" spans="1:41">
      <c r="A3" s="8" t="s">
        <v>5</v>
      </c>
      <c r="B3" s="127" t="s">
        <v>6</v>
      </c>
      <c r="C3" s="134"/>
      <c r="D3" s="122"/>
      <c r="E3" s="109" t="s">
        <v>7</v>
      </c>
      <c r="F3" s="134"/>
      <c r="G3" s="122"/>
      <c r="H3" s="109" t="s">
        <v>8</v>
      </c>
      <c r="I3" s="134"/>
      <c r="J3" s="122"/>
      <c r="K3" s="109" t="s">
        <v>9</v>
      </c>
      <c r="L3" s="134"/>
      <c r="M3" s="110"/>
      <c r="N3" s="111" t="s">
        <v>6</v>
      </c>
      <c r="O3" s="114"/>
      <c r="P3" s="112"/>
      <c r="Q3" s="121" t="s">
        <v>7</v>
      </c>
      <c r="R3" s="134"/>
      <c r="S3" s="122"/>
      <c r="T3" s="123" t="s">
        <v>8</v>
      </c>
      <c r="U3" s="134"/>
      <c r="V3" s="122"/>
      <c r="W3" s="123" t="s">
        <v>9</v>
      </c>
      <c r="X3" s="134"/>
      <c r="Y3" s="139"/>
      <c r="Z3" s="127" t="s">
        <v>6</v>
      </c>
      <c r="AA3" s="122"/>
      <c r="AB3" s="109" t="s">
        <v>7</v>
      </c>
      <c r="AC3" s="122"/>
      <c r="AD3" s="109" t="s">
        <v>8</v>
      </c>
      <c r="AE3" s="122"/>
      <c r="AF3" s="109" t="s">
        <v>9</v>
      </c>
      <c r="AG3" s="110"/>
      <c r="AN3" s="50"/>
      <c r="AO3" s="50"/>
    </row>
    <row r="4" spans="1:41">
      <c r="A4" s="9">
        <v>1</v>
      </c>
      <c r="B4" s="10">
        <v>1</v>
      </c>
      <c r="C4" s="11">
        <v>3</v>
      </c>
      <c r="D4" s="11">
        <v>3</v>
      </c>
      <c r="E4" s="11">
        <v>1</v>
      </c>
      <c r="F4" s="11">
        <v>3</v>
      </c>
      <c r="G4" s="11">
        <v>3</v>
      </c>
      <c r="H4" s="11">
        <v>1</v>
      </c>
      <c r="I4" s="11">
        <v>1</v>
      </c>
      <c r="J4" s="11">
        <v>1</v>
      </c>
      <c r="K4" s="11">
        <v>1</v>
      </c>
      <c r="L4" s="77">
        <v>3</v>
      </c>
      <c r="M4" s="78">
        <v>3</v>
      </c>
      <c r="N4" s="13">
        <v>2</v>
      </c>
      <c r="O4" s="13">
        <v>3</v>
      </c>
      <c r="P4" s="13">
        <v>3</v>
      </c>
      <c r="Q4" s="13">
        <v>1</v>
      </c>
      <c r="R4" s="13">
        <v>2</v>
      </c>
      <c r="S4" s="13">
        <v>3</v>
      </c>
      <c r="T4" s="13">
        <v>1</v>
      </c>
      <c r="U4" s="13">
        <v>2</v>
      </c>
      <c r="V4" s="13">
        <v>3</v>
      </c>
      <c r="W4" s="13">
        <v>1</v>
      </c>
      <c r="X4" s="53">
        <v>3</v>
      </c>
      <c r="Y4" s="79">
        <v>3</v>
      </c>
      <c r="Z4" s="10">
        <v>3</v>
      </c>
      <c r="AA4" s="11">
        <v>3</v>
      </c>
      <c r="AB4" s="11">
        <v>3</v>
      </c>
      <c r="AC4" s="11">
        <v>3</v>
      </c>
      <c r="AD4" s="11"/>
      <c r="AE4" s="11">
        <v>2</v>
      </c>
      <c r="AF4" s="11">
        <v>2</v>
      </c>
      <c r="AG4" s="12">
        <v>3</v>
      </c>
    </row>
    <row r="5" spans="1:41">
      <c r="A5" s="9">
        <v>2</v>
      </c>
      <c r="B5" s="10">
        <v>1</v>
      </c>
      <c r="C5" s="11">
        <v>1</v>
      </c>
      <c r="D5" s="11">
        <v>3</v>
      </c>
      <c r="E5" s="11">
        <v>1</v>
      </c>
      <c r="F5" s="11">
        <v>2</v>
      </c>
      <c r="G5" s="11">
        <v>2</v>
      </c>
      <c r="H5" s="11">
        <v>2</v>
      </c>
      <c r="I5" s="11">
        <v>3</v>
      </c>
      <c r="J5" s="11">
        <v>2</v>
      </c>
      <c r="K5" s="11">
        <v>1</v>
      </c>
      <c r="L5" s="77">
        <v>1</v>
      </c>
      <c r="M5" s="78">
        <v>2</v>
      </c>
      <c r="N5" s="13">
        <v>1</v>
      </c>
      <c r="O5" s="13">
        <v>2</v>
      </c>
      <c r="P5" s="13">
        <v>3</v>
      </c>
      <c r="Q5" s="13">
        <v>1</v>
      </c>
      <c r="R5" s="13">
        <v>3</v>
      </c>
      <c r="S5" s="13">
        <v>3</v>
      </c>
      <c r="T5" s="13">
        <v>1</v>
      </c>
      <c r="U5" s="13">
        <v>2</v>
      </c>
      <c r="V5" s="13">
        <v>3</v>
      </c>
      <c r="W5" s="13">
        <v>1</v>
      </c>
      <c r="X5" s="53">
        <v>1</v>
      </c>
      <c r="Y5" s="79">
        <v>3</v>
      </c>
      <c r="Z5" s="10">
        <v>2</v>
      </c>
      <c r="AA5" s="11">
        <v>3</v>
      </c>
      <c r="AB5" s="11">
        <v>2</v>
      </c>
      <c r="AC5" s="11">
        <v>2</v>
      </c>
      <c r="AD5" s="11"/>
      <c r="AE5" s="11">
        <v>2</v>
      </c>
      <c r="AF5" s="11">
        <v>1</v>
      </c>
      <c r="AG5" s="12">
        <v>2</v>
      </c>
    </row>
    <row r="6" spans="1:41">
      <c r="A6" s="9">
        <v>3</v>
      </c>
      <c r="B6" s="10">
        <v>1</v>
      </c>
      <c r="C6" s="11">
        <v>2</v>
      </c>
      <c r="D6" s="11">
        <v>2</v>
      </c>
      <c r="E6" s="11">
        <v>1</v>
      </c>
      <c r="F6" s="11">
        <v>3</v>
      </c>
      <c r="G6" s="11">
        <v>3</v>
      </c>
      <c r="H6" s="11">
        <v>2</v>
      </c>
      <c r="I6" s="11">
        <v>3</v>
      </c>
      <c r="J6" s="11">
        <v>3</v>
      </c>
      <c r="K6" s="11">
        <v>1</v>
      </c>
      <c r="L6" s="77">
        <v>2</v>
      </c>
      <c r="M6" s="78">
        <v>3</v>
      </c>
      <c r="N6" s="13">
        <v>1</v>
      </c>
      <c r="O6" s="13">
        <v>2</v>
      </c>
      <c r="P6" s="13">
        <v>2</v>
      </c>
      <c r="Q6" s="13">
        <v>2</v>
      </c>
      <c r="R6" s="13">
        <v>3</v>
      </c>
      <c r="S6" s="13">
        <v>3</v>
      </c>
      <c r="T6" s="13">
        <v>1</v>
      </c>
      <c r="U6" s="13">
        <v>3</v>
      </c>
      <c r="V6" s="13">
        <v>3</v>
      </c>
      <c r="W6" s="13">
        <v>1</v>
      </c>
      <c r="X6" s="53">
        <v>1</v>
      </c>
      <c r="Y6" s="79">
        <v>2</v>
      </c>
      <c r="Z6" s="10">
        <v>3</v>
      </c>
      <c r="AA6" s="11">
        <v>2</v>
      </c>
      <c r="AB6" s="11">
        <v>3</v>
      </c>
      <c r="AC6" s="11">
        <v>3</v>
      </c>
      <c r="AD6" s="11"/>
      <c r="AE6" s="11">
        <v>3</v>
      </c>
      <c r="AF6" s="11">
        <v>2</v>
      </c>
      <c r="AG6" s="12">
        <v>3</v>
      </c>
    </row>
    <row r="7" spans="1:41">
      <c r="A7" s="9">
        <v>4</v>
      </c>
      <c r="B7" s="10">
        <v>1</v>
      </c>
      <c r="C7" s="11">
        <v>2</v>
      </c>
      <c r="D7" s="11">
        <v>3</v>
      </c>
      <c r="E7" s="11">
        <v>1</v>
      </c>
      <c r="F7" s="11">
        <v>3</v>
      </c>
      <c r="G7" s="11">
        <v>3</v>
      </c>
      <c r="H7" s="11">
        <v>2</v>
      </c>
      <c r="I7" s="11">
        <v>3</v>
      </c>
      <c r="J7" s="11">
        <v>3</v>
      </c>
      <c r="K7" s="11">
        <v>1</v>
      </c>
      <c r="L7" s="77">
        <v>2</v>
      </c>
      <c r="M7" s="78">
        <v>3</v>
      </c>
      <c r="N7" s="13">
        <v>1</v>
      </c>
      <c r="O7" s="13">
        <v>3</v>
      </c>
      <c r="P7" s="13">
        <v>3</v>
      </c>
      <c r="Q7" s="13">
        <v>1</v>
      </c>
      <c r="R7" s="13">
        <v>3</v>
      </c>
      <c r="S7" s="13">
        <v>3</v>
      </c>
      <c r="T7" s="13">
        <v>1</v>
      </c>
      <c r="U7" s="13">
        <v>3</v>
      </c>
      <c r="V7" s="13">
        <v>3</v>
      </c>
      <c r="W7" s="13">
        <v>1</v>
      </c>
      <c r="X7" s="53">
        <v>2</v>
      </c>
      <c r="Y7" s="79">
        <v>3</v>
      </c>
      <c r="Z7" s="10">
        <v>2</v>
      </c>
      <c r="AA7" s="11">
        <v>3</v>
      </c>
      <c r="AB7" s="11">
        <v>3</v>
      </c>
      <c r="AC7" s="11">
        <v>3</v>
      </c>
      <c r="AD7" s="11"/>
      <c r="AE7" s="11">
        <v>3</v>
      </c>
      <c r="AF7" s="11">
        <v>2</v>
      </c>
      <c r="AG7" s="12">
        <v>3</v>
      </c>
    </row>
    <row r="8" spans="1:41">
      <c r="A8" s="9">
        <v>5</v>
      </c>
      <c r="B8" s="10">
        <v>1</v>
      </c>
      <c r="C8" s="11">
        <v>1</v>
      </c>
      <c r="D8" s="11">
        <v>1</v>
      </c>
      <c r="E8" s="11">
        <v>1</v>
      </c>
      <c r="F8" s="11">
        <v>3</v>
      </c>
      <c r="G8" s="11">
        <v>3</v>
      </c>
      <c r="H8" s="11">
        <v>1</v>
      </c>
      <c r="I8" s="11">
        <v>3</v>
      </c>
      <c r="J8" s="11">
        <v>2</v>
      </c>
      <c r="K8" s="11">
        <v>1</v>
      </c>
      <c r="L8" s="77">
        <v>2</v>
      </c>
      <c r="M8" s="78">
        <v>3</v>
      </c>
      <c r="N8" s="13">
        <v>1</v>
      </c>
      <c r="O8" s="13">
        <v>1</v>
      </c>
      <c r="P8" s="13">
        <v>1</v>
      </c>
      <c r="Q8" s="13">
        <v>1</v>
      </c>
      <c r="R8" s="13">
        <v>2</v>
      </c>
      <c r="S8" s="13">
        <v>3</v>
      </c>
      <c r="T8" s="13">
        <v>1</v>
      </c>
      <c r="U8" s="13">
        <v>2</v>
      </c>
      <c r="V8" s="13">
        <v>2</v>
      </c>
      <c r="W8" s="13">
        <v>1</v>
      </c>
      <c r="X8" s="53">
        <v>3</v>
      </c>
      <c r="Y8" s="79">
        <v>3</v>
      </c>
      <c r="Z8" s="10">
        <v>1</v>
      </c>
      <c r="AA8" s="11">
        <v>1</v>
      </c>
      <c r="AB8" s="11">
        <v>3</v>
      </c>
      <c r="AC8" s="11">
        <v>3</v>
      </c>
      <c r="AD8" s="11"/>
      <c r="AE8" s="11">
        <v>2</v>
      </c>
      <c r="AF8" s="11">
        <v>1</v>
      </c>
      <c r="AG8" s="12">
        <v>3</v>
      </c>
    </row>
    <row r="9" spans="1:41">
      <c r="A9" s="9">
        <v>6</v>
      </c>
      <c r="B9" s="10">
        <v>1</v>
      </c>
      <c r="C9" s="11">
        <v>2</v>
      </c>
      <c r="D9" s="11">
        <v>1</v>
      </c>
      <c r="E9" s="11">
        <v>1</v>
      </c>
      <c r="F9" s="11">
        <v>2</v>
      </c>
      <c r="G9" s="11">
        <v>3</v>
      </c>
      <c r="H9" s="11">
        <v>1</v>
      </c>
      <c r="I9" s="11">
        <v>3</v>
      </c>
      <c r="J9" s="11">
        <v>3</v>
      </c>
      <c r="K9" s="11">
        <v>1</v>
      </c>
      <c r="L9" s="77">
        <v>3</v>
      </c>
      <c r="M9" s="78">
        <v>3</v>
      </c>
      <c r="N9" s="13">
        <v>1</v>
      </c>
      <c r="O9" s="13">
        <v>2</v>
      </c>
      <c r="P9" s="13">
        <v>3</v>
      </c>
      <c r="Q9" s="13">
        <v>1</v>
      </c>
      <c r="R9" s="13">
        <v>3</v>
      </c>
      <c r="S9" s="13">
        <v>3</v>
      </c>
      <c r="T9" s="13">
        <v>1</v>
      </c>
      <c r="U9" s="13">
        <v>2</v>
      </c>
      <c r="V9" s="13">
        <v>3</v>
      </c>
      <c r="W9" s="13">
        <v>1</v>
      </c>
      <c r="X9" s="53">
        <v>3</v>
      </c>
      <c r="Y9" s="79">
        <v>3</v>
      </c>
      <c r="Z9" s="10">
        <v>2</v>
      </c>
      <c r="AA9" s="11">
        <v>1</v>
      </c>
      <c r="AB9" s="11">
        <v>2</v>
      </c>
      <c r="AC9" s="11">
        <v>3</v>
      </c>
      <c r="AD9" s="11"/>
      <c r="AE9" s="11">
        <v>2</v>
      </c>
      <c r="AF9" s="11">
        <v>2</v>
      </c>
      <c r="AG9" s="12">
        <v>3</v>
      </c>
    </row>
    <row r="10" spans="1:41">
      <c r="A10" s="9">
        <v>7</v>
      </c>
      <c r="B10" s="10">
        <v>1</v>
      </c>
      <c r="C10" s="11">
        <v>2</v>
      </c>
      <c r="D10" s="11">
        <v>2</v>
      </c>
      <c r="E10" s="11">
        <v>1</v>
      </c>
      <c r="F10" s="11">
        <v>2</v>
      </c>
      <c r="G10" s="11">
        <v>3</v>
      </c>
      <c r="H10" s="11">
        <v>2</v>
      </c>
      <c r="I10" s="11">
        <v>3</v>
      </c>
      <c r="J10" s="11">
        <v>3</v>
      </c>
      <c r="K10" s="11">
        <v>1</v>
      </c>
      <c r="L10" s="77">
        <v>3</v>
      </c>
      <c r="M10" s="78">
        <v>1</v>
      </c>
      <c r="N10" s="13">
        <v>1</v>
      </c>
      <c r="O10" s="13">
        <v>2</v>
      </c>
      <c r="P10" s="13">
        <v>2</v>
      </c>
      <c r="Q10" s="13">
        <v>1</v>
      </c>
      <c r="R10" s="13">
        <v>3</v>
      </c>
      <c r="S10" s="13">
        <v>3</v>
      </c>
      <c r="T10" s="13">
        <v>2</v>
      </c>
      <c r="U10" s="13">
        <v>3</v>
      </c>
      <c r="V10" s="13">
        <v>3</v>
      </c>
      <c r="W10" s="13">
        <v>1</v>
      </c>
      <c r="X10" s="53">
        <v>2</v>
      </c>
      <c r="Y10" s="79">
        <v>3</v>
      </c>
      <c r="Z10" s="10">
        <v>2</v>
      </c>
      <c r="AA10" s="11">
        <v>3</v>
      </c>
      <c r="AB10" s="11">
        <v>3</v>
      </c>
      <c r="AC10" s="11">
        <v>3</v>
      </c>
      <c r="AD10" s="11"/>
      <c r="AE10" s="11">
        <v>3</v>
      </c>
      <c r="AF10" s="11">
        <v>2</v>
      </c>
      <c r="AG10" s="12">
        <v>2</v>
      </c>
    </row>
    <row r="11" spans="1:41">
      <c r="A11" s="9">
        <v>8</v>
      </c>
      <c r="B11" s="10">
        <v>1</v>
      </c>
      <c r="C11" s="11">
        <v>3</v>
      </c>
      <c r="D11" s="11">
        <v>3</v>
      </c>
      <c r="E11" s="11">
        <v>1</v>
      </c>
      <c r="F11" s="11">
        <v>3</v>
      </c>
      <c r="G11" s="11">
        <v>3</v>
      </c>
      <c r="H11" s="11">
        <v>1</v>
      </c>
      <c r="I11" s="11">
        <v>3</v>
      </c>
      <c r="J11" s="11">
        <v>3</v>
      </c>
      <c r="K11" s="11">
        <v>1</v>
      </c>
      <c r="L11" s="77">
        <v>1</v>
      </c>
      <c r="M11" s="78">
        <v>2</v>
      </c>
      <c r="N11" s="13">
        <v>1</v>
      </c>
      <c r="O11" s="13">
        <v>3</v>
      </c>
      <c r="P11" s="13">
        <v>3</v>
      </c>
      <c r="Q11" s="13">
        <v>1</v>
      </c>
      <c r="R11" s="13">
        <v>3</v>
      </c>
      <c r="S11" s="13">
        <v>3</v>
      </c>
      <c r="T11" s="13">
        <v>1</v>
      </c>
      <c r="U11" s="13">
        <v>2</v>
      </c>
      <c r="V11" s="13">
        <v>3</v>
      </c>
      <c r="W11" s="13">
        <v>1</v>
      </c>
      <c r="X11" s="53">
        <v>2</v>
      </c>
      <c r="Y11" s="79">
        <v>2</v>
      </c>
      <c r="Z11" s="10">
        <v>3</v>
      </c>
      <c r="AA11" s="11">
        <v>3</v>
      </c>
      <c r="AB11" s="11">
        <v>2</v>
      </c>
      <c r="AC11" s="11">
        <v>3</v>
      </c>
      <c r="AD11" s="11"/>
      <c r="AE11" s="11">
        <v>2</v>
      </c>
      <c r="AF11" s="11">
        <v>3</v>
      </c>
      <c r="AG11" s="12">
        <v>3</v>
      </c>
    </row>
    <row r="12" spans="1:41">
      <c r="A12" s="9">
        <v>9</v>
      </c>
      <c r="B12" s="10">
        <v>1</v>
      </c>
      <c r="C12" s="11">
        <v>1</v>
      </c>
      <c r="D12" s="11">
        <v>2</v>
      </c>
      <c r="E12" s="11">
        <v>1</v>
      </c>
      <c r="F12" s="11">
        <v>2</v>
      </c>
      <c r="G12" s="11">
        <v>2</v>
      </c>
      <c r="H12" s="11">
        <v>1</v>
      </c>
      <c r="I12" s="11">
        <v>3</v>
      </c>
      <c r="J12" s="11">
        <v>3</v>
      </c>
      <c r="K12" s="11">
        <v>1</v>
      </c>
      <c r="L12" s="77">
        <v>3</v>
      </c>
      <c r="M12" s="78">
        <v>3</v>
      </c>
      <c r="N12" s="13">
        <v>1</v>
      </c>
      <c r="O12" s="13">
        <v>2</v>
      </c>
      <c r="P12" s="13">
        <v>2</v>
      </c>
      <c r="Q12" s="13">
        <v>1</v>
      </c>
      <c r="R12" s="13">
        <v>2</v>
      </c>
      <c r="S12" s="13">
        <v>2</v>
      </c>
      <c r="T12" s="13">
        <v>1</v>
      </c>
      <c r="U12" s="13">
        <v>3</v>
      </c>
      <c r="V12" s="13">
        <v>3</v>
      </c>
      <c r="W12" s="13">
        <v>1</v>
      </c>
      <c r="X12" s="53">
        <v>3</v>
      </c>
      <c r="Y12" s="79">
        <v>2</v>
      </c>
      <c r="Z12" s="10">
        <v>3</v>
      </c>
      <c r="AA12" s="11">
        <v>2</v>
      </c>
      <c r="AB12" s="11">
        <v>1</v>
      </c>
      <c r="AC12" s="11">
        <v>2</v>
      </c>
      <c r="AD12" s="11"/>
      <c r="AE12" s="11">
        <v>3</v>
      </c>
      <c r="AF12" s="11">
        <v>2</v>
      </c>
      <c r="AG12" s="12">
        <v>2</v>
      </c>
    </row>
    <row r="13" spans="1:41">
      <c r="A13" s="9">
        <v>10</v>
      </c>
      <c r="B13" s="10">
        <v>1</v>
      </c>
      <c r="C13" s="11">
        <v>3</v>
      </c>
      <c r="D13" s="11">
        <v>3</v>
      </c>
      <c r="E13" s="11">
        <v>1</v>
      </c>
      <c r="F13" s="11">
        <v>1</v>
      </c>
      <c r="G13" s="11">
        <v>2</v>
      </c>
      <c r="H13" s="11">
        <v>1</v>
      </c>
      <c r="I13" s="11">
        <v>3</v>
      </c>
      <c r="J13" s="11">
        <v>3</v>
      </c>
      <c r="K13" s="11">
        <v>1</v>
      </c>
      <c r="L13" s="77">
        <v>2</v>
      </c>
      <c r="M13" s="78">
        <v>3</v>
      </c>
      <c r="N13" s="13">
        <v>1</v>
      </c>
      <c r="O13" s="13">
        <v>3</v>
      </c>
      <c r="P13" s="13">
        <v>3</v>
      </c>
      <c r="Q13" s="13">
        <v>1</v>
      </c>
      <c r="R13" s="13">
        <v>3</v>
      </c>
      <c r="S13" s="13">
        <v>2</v>
      </c>
      <c r="T13" s="13">
        <v>1</v>
      </c>
      <c r="U13" s="13">
        <v>3</v>
      </c>
      <c r="V13" s="13">
        <v>3</v>
      </c>
      <c r="W13" s="13">
        <v>2</v>
      </c>
      <c r="X13" s="53">
        <v>3</v>
      </c>
      <c r="Y13" s="79">
        <v>3</v>
      </c>
      <c r="Z13" s="10">
        <v>3</v>
      </c>
      <c r="AA13" s="11">
        <v>3</v>
      </c>
      <c r="AB13" s="11">
        <v>2</v>
      </c>
      <c r="AC13" s="11">
        <v>2</v>
      </c>
      <c r="AD13" s="11"/>
      <c r="AE13" s="11">
        <v>3</v>
      </c>
      <c r="AF13" s="11">
        <v>3</v>
      </c>
      <c r="AG13" s="12">
        <v>3</v>
      </c>
    </row>
    <row r="14" spans="1:41">
      <c r="A14" s="9">
        <v>11</v>
      </c>
      <c r="B14" s="10">
        <v>1</v>
      </c>
      <c r="C14" s="11">
        <v>2</v>
      </c>
      <c r="D14" s="11">
        <v>3</v>
      </c>
      <c r="E14" s="11">
        <v>1</v>
      </c>
      <c r="F14" s="11">
        <v>3</v>
      </c>
      <c r="G14" s="11">
        <v>3</v>
      </c>
      <c r="H14" s="11">
        <v>1</v>
      </c>
      <c r="I14" s="11">
        <v>2</v>
      </c>
      <c r="J14" s="11">
        <v>2</v>
      </c>
      <c r="K14" s="11">
        <v>1</v>
      </c>
      <c r="L14" s="77">
        <v>3</v>
      </c>
      <c r="M14" s="78">
        <v>3</v>
      </c>
      <c r="N14" s="13">
        <v>1</v>
      </c>
      <c r="O14" s="13">
        <v>3</v>
      </c>
      <c r="P14" s="13">
        <v>3</v>
      </c>
      <c r="Q14" s="13">
        <v>1</v>
      </c>
      <c r="R14" s="13">
        <v>3</v>
      </c>
      <c r="S14" s="13">
        <v>3</v>
      </c>
      <c r="T14" s="13">
        <v>1</v>
      </c>
      <c r="U14" s="13">
        <v>2</v>
      </c>
      <c r="V14" s="13">
        <v>3</v>
      </c>
      <c r="W14" s="13">
        <v>1</v>
      </c>
      <c r="X14" s="53">
        <v>2</v>
      </c>
      <c r="Y14" s="79">
        <v>3</v>
      </c>
      <c r="Z14" s="10">
        <v>3</v>
      </c>
      <c r="AA14" s="11">
        <v>3</v>
      </c>
      <c r="AB14" s="11">
        <v>2</v>
      </c>
      <c r="AC14" s="11">
        <v>3</v>
      </c>
      <c r="AD14" s="11"/>
      <c r="AE14" s="11">
        <v>2</v>
      </c>
      <c r="AF14" s="11">
        <v>3</v>
      </c>
      <c r="AG14" s="12">
        <v>3</v>
      </c>
    </row>
    <row r="15" spans="1:41">
      <c r="A15" s="9">
        <v>12</v>
      </c>
      <c r="B15" s="10">
        <v>1</v>
      </c>
      <c r="C15" s="11">
        <v>3</v>
      </c>
      <c r="D15" s="11">
        <v>3</v>
      </c>
      <c r="E15" s="11">
        <v>1</v>
      </c>
      <c r="F15" s="11">
        <v>3</v>
      </c>
      <c r="G15" s="11">
        <v>3</v>
      </c>
      <c r="H15" s="11">
        <v>2</v>
      </c>
      <c r="I15" s="11">
        <v>3</v>
      </c>
      <c r="J15" s="11">
        <v>3</v>
      </c>
      <c r="K15" s="11">
        <v>1</v>
      </c>
      <c r="L15" s="77">
        <v>2</v>
      </c>
      <c r="M15" s="78">
        <v>3</v>
      </c>
      <c r="N15" s="13">
        <v>1</v>
      </c>
      <c r="O15" s="13">
        <v>2</v>
      </c>
      <c r="P15" s="13">
        <v>3</v>
      </c>
      <c r="Q15" s="13">
        <v>1</v>
      </c>
      <c r="R15" s="13">
        <v>3</v>
      </c>
      <c r="S15" s="13">
        <v>3</v>
      </c>
      <c r="T15" s="13">
        <v>1</v>
      </c>
      <c r="U15" s="13">
        <v>3</v>
      </c>
      <c r="V15" s="13">
        <v>3</v>
      </c>
      <c r="W15" s="13">
        <v>1</v>
      </c>
      <c r="X15" s="53">
        <v>3</v>
      </c>
      <c r="Y15" s="79">
        <v>3</v>
      </c>
      <c r="Z15" s="10">
        <v>2</v>
      </c>
      <c r="AA15" s="11">
        <v>3</v>
      </c>
      <c r="AB15" s="11">
        <v>3</v>
      </c>
      <c r="AC15" s="11">
        <v>3</v>
      </c>
      <c r="AD15" s="11"/>
      <c r="AE15" s="11">
        <v>2</v>
      </c>
      <c r="AF15" s="11">
        <v>2</v>
      </c>
      <c r="AG15" s="12">
        <v>3</v>
      </c>
    </row>
    <row r="16" spans="1:41">
      <c r="A16" s="9">
        <v>13</v>
      </c>
      <c r="B16" s="10">
        <v>1</v>
      </c>
      <c r="C16" s="11">
        <v>3</v>
      </c>
      <c r="D16" s="11">
        <v>3</v>
      </c>
      <c r="E16" s="11">
        <v>1</v>
      </c>
      <c r="F16" s="11">
        <v>3</v>
      </c>
      <c r="G16" s="11">
        <v>3</v>
      </c>
      <c r="H16" s="11">
        <v>1</v>
      </c>
      <c r="I16" s="11">
        <v>2</v>
      </c>
      <c r="J16" s="11">
        <v>2</v>
      </c>
      <c r="K16" s="11">
        <v>1</v>
      </c>
      <c r="L16" s="77"/>
      <c r="M16" s="78">
        <v>3</v>
      </c>
      <c r="N16" s="13">
        <v>1</v>
      </c>
      <c r="O16" s="13">
        <v>3</v>
      </c>
      <c r="P16" s="13">
        <v>3</v>
      </c>
      <c r="Q16" s="13">
        <v>1</v>
      </c>
      <c r="R16" s="13">
        <v>3</v>
      </c>
      <c r="S16" s="13">
        <v>3</v>
      </c>
      <c r="T16" s="13">
        <v>1</v>
      </c>
      <c r="U16" s="13">
        <v>2</v>
      </c>
      <c r="V16" s="13">
        <v>3</v>
      </c>
      <c r="W16" s="13">
        <v>1</v>
      </c>
      <c r="X16" s="53"/>
      <c r="Y16" s="79"/>
      <c r="Z16" s="10">
        <v>3</v>
      </c>
      <c r="AA16" s="11">
        <v>3</v>
      </c>
      <c r="AB16" s="11">
        <v>3</v>
      </c>
      <c r="AC16" s="11">
        <v>3</v>
      </c>
      <c r="AD16" s="11"/>
      <c r="AE16" s="11">
        <v>2</v>
      </c>
      <c r="AF16" s="11"/>
      <c r="AG16" s="12">
        <v>3</v>
      </c>
    </row>
    <row r="17" spans="1:41">
      <c r="A17" s="9">
        <v>14</v>
      </c>
      <c r="B17" s="10">
        <v>1</v>
      </c>
      <c r="C17" s="11">
        <v>3</v>
      </c>
      <c r="D17" s="11">
        <v>3</v>
      </c>
      <c r="E17" s="11">
        <v>1</v>
      </c>
      <c r="F17" s="11">
        <v>1</v>
      </c>
      <c r="G17" s="11">
        <v>2</v>
      </c>
      <c r="H17" s="11">
        <v>2</v>
      </c>
      <c r="I17" s="11">
        <v>3</v>
      </c>
      <c r="J17" s="11">
        <v>3</v>
      </c>
      <c r="K17" s="11">
        <v>1</v>
      </c>
      <c r="L17" s="77">
        <v>2</v>
      </c>
      <c r="M17" s="78">
        <v>2</v>
      </c>
      <c r="N17" s="13">
        <v>3</v>
      </c>
      <c r="O17" s="13">
        <v>3</v>
      </c>
      <c r="P17" s="13">
        <v>3</v>
      </c>
      <c r="Q17" s="13">
        <v>1</v>
      </c>
      <c r="R17" s="13">
        <v>1</v>
      </c>
      <c r="S17" s="13">
        <v>3</v>
      </c>
      <c r="T17" s="13">
        <v>1</v>
      </c>
      <c r="U17" s="13">
        <v>3</v>
      </c>
      <c r="V17" s="13">
        <v>3</v>
      </c>
      <c r="W17" s="13">
        <v>1</v>
      </c>
      <c r="X17" s="53">
        <v>2</v>
      </c>
      <c r="Y17" s="79">
        <v>2</v>
      </c>
      <c r="Z17" s="10">
        <v>3</v>
      </c>
      <c r="AA17" s="11">
        <v>3</v>
      </c>
      <c r="AB17" s="11">
        <v>1</v>
      </c>
      <c r="AC17" s="11">
        <v>1</v>
      </c>
      <c r="AD17" s="11"/>
      <c r="AE17" s="11">
        <v>3</v>
      </c>
      <c r="AF17" s="11">
        <v>3</v>
      </c>
      <c r="AG17" s="12">
        <v>3</v>
      </c>
    </row>
    <row r="18" spans="1:41">
      <c r="A18" s="9">
        <v>15</v>
      </c>
      <c r="B18" s="10">
        <v>2</v>
      </c>
      <c r="C18" s="11">
        <v>3</v>
      </c>
      <c r="D18" s="11">
        <v>3</v>
      </c>
      <c r="E18" s="11">
        <v>1</v>
      </c>
      <c r="F18" s="11">
        <v>3</v>
      </c>
      <c r="G18" s="11">
        <v>3</v>
      </c>
      <c r="H18" s="11">
        <v>1</v>
      </c>
      <c r="I18" s="11">
        <v>3</v>
      </c>
      <c r="J18" s="11">
        <v>3</v>
      </c>
      <c r="K18" s="11">
        <v>1</v>
      </c>
      <c r="L18" s="77">
        <v>2</v>
      </c>
      <c r="M18" s="78">
        <v>3</v>
      </c>
      <c r="N18" s="13">
        <v>1</v>
      </c>
      <c r="O18" s="13">
        <v>3</v>
      </c>
      <c r="P18" s="13">
        <v>3</v>
      </c>
      <c r="Q18" s="13">
        <v>1</v>
      </c>
      <c r="R18" s="13">
        <v>3</v>
      </c>
      <c r="S18" s="13">
        <v>3</v>
      </c>
      <c r="T18" s="13">
        <v>1</v>
      </c>
      <c r="U18" s="13">
        <v>3</v>
      </c>
      <c r="V18" s="13">
        <v>3</v>
      </c>
      <c r="W18" s="13">
        <v>1</v>
      </c>
      <c r="X18" s="53">
        <v>3</v>
      </c>
      <c r="Y18" s="79">
        <v>3</v>
      </c>
      <c r="Z18" s="10">
        <v>3</v>
      </c>
      <c r="AA18" s="11">
        <v>3</v>
      </c>
      <c r="AB18" s="11">
        <v>3</v>
      </c>
      <c r="AC18" s="11">
        <v>3</v>
      </c>
      <c r="AD18" s="11"/>
      <c r="AE18" s="11">
        <v>2</v>
      </c>
      <c r="AF18" s="11">
        <v>3</v>
      </c>
      <c r="AG18" s="12">
        <v>3</v>
      </c>
    </row>
    <row r="19" spans="1:41">
      <c r="A19" s="9">
        <v>16</v>
      </c>
      <c r="B19" s="10">
        <v>1</v>
      </c>
      <c r="C19" s="11">
        <v>3</v>
      </c>
      <c r="D19" s="11">
        <v>3</v>
      </c>
      <c r="E19" s="11">
        <v>1</v>
      </c>
      <c r="F19" s="11">
        <v>3</v>
      </c>
      <c r="G19" s="11">
        <v>3</v>
      </c>
      <c r="H19" s="11">
        <v>1</v>
      </c>
      <c r="I19" s="11">
        <v>3</v>
      </c>
      <c r="J19" s="11">
        <v>3</v>
      </c>
      <c r="K19" s="11">
        <v>1</v>
      </c>
      <c r="L19" s="77">
        <v>2</v>
      </c>
      <c r="M19" s="78">
        <v>3</v>
      </c>
      <c r="N19" s="13">
        <v>1</v>
      </c>
      <c r="O19" s="13">
        <v>3</v>
      </c>
      <c r="P19" s="13">
        <v>3</v>
      </c>
      <c r="Q19" s="13">
        <v>1</v>
      </c>
      <c r="R19" s="13">
        <v>3</v>
      </c>
      <c r="S19" s="13">
        <v>3</v>
      </c>
      <c r="T19" s="13">
        <v>1</v>
      </c>
      <c r="U19" s="13">
        <v>2</v>
      </c>
      <c r="V19" s="13">
        <v>3</v>
      </c>
      <c r="W19" s="13">
        <v>1</v>
      </c>
      <c r="X19" s="53">
        <v>3</v>
      </c>
      <c r="Y19" s="79">
        <v>2</v>
      </c>
      <c r="Z19" s="10">
        <v>3</v>
      </c>
      <c r="AA19" s="11">
        <v>3</v>
      </c>
      <c r="AB19" s="11">
        <v>2</v>
      </c>
      <c r="AC19" s="11">
        <v>2</v>
      </c>
      <c r="AD19" s="11"/>
      <c r="AE19" s="11">
        <v>3</v>
      </c>
      <c r="AF19" s="11">
        <v>2</v>
      </c>
      <c r="AG19" s="12">
        <v>3</v>
      </c>
    </row>
    <row r="20" spans="1:41">
      <c r="A20" s="9">
        <v>17</v>
      </c>
      <c r="B20" s="10">
        <v>1</v>
      </c>
      <c r="C20" s="11">
        <v>3</v>
      </c>
      <c r="D20" s="11">
        <v>3</v>
      </c>
      <c r="E20" s="11">
        <v>1</v>
      </c>
      <c r="F20" s="11">
        <v>3</v>
      </c>
      <c r="G20" s="11">
        <v>3</v>
      </c>
      <c r="H20" s="11">
        <v>1</v>
      </c>
      <c r="I20" s="11">
        <v>2</v>
      </c>
      <c r="J20" s="11">
        <v>2</v>
      </c>
      <c r="K20" s="11">
        <v>1</v>
      </c>
      <c r="L20" s="77">
        <v>3</v>
      </c>
      <c r="M20" s="78">
        <v>2</v>
      </c>
      <c r="N20" s="13">
        <v>1</v>
      </c>
      <c r="O20" s="13">
        <v>3</v>
      </c>
      <c r="P20" s="13">
        <v>3</v>
      </c>
      <c r="Q20" s="13">
        <v>1</v>
      </c>
      <c r="R20" s="13">
        <v>2</v>
      </c>
      <c r="S20" s="13">
        <v>3</v>
      </c>
      <c r="T20" s="13">
        <v>1</v>
      </c>
      <c r="U20" s="13">
        <v>2</v>
      </c>
      <c r="V20" s="13">
        <v>2</v>
      </c>
      <c r="W20" s="13">
        <v>3</v>
      </c>
      <c r="X20" s="53"/>
      <c r="Y20" s="79"/>
      <c r="Z20" s="10">
        <v>3</v>
      </c>
      <c r="AA20" s="11">
        <v>3</v>
      </c>
      <c r="AB20" s="11">
        <v>2</v>
      </c>
      <c r="AC20" s="11">
        <v>3</v>
      </c>
      <c r="AD20" s="11"/>
      <c r="AE20" s="11">
        <v>2</v>
      </c>
      <c r="AF20" s="11">
        <v>3</v>
      </c>
      <c r="AG20" s="12">
        <v>3</v>
      </c>
    </row>
    <row r="21" spans="1:41">
      <c r="A21" s="9">
        <v>18</v>
      </c>
      <c r="B21" s="10">
        <v>1</v>
      </c>
      <c r="C21" s="11">
        <v>1</v>
      </c>
      <c r="D21" s="11">
        <v>3</v>
      </c>
      <c r="E21" s="11">
        <v>1</v>
      </c>
      <c r="F21" s="11">
        <v>2</v>
      </c>
      <c r="G21" s="11">
        <v>3</v>
      </c>
      <c r="H21" s="11">
        <v>1</v>
      </c>
      <c r="I21" s="11">
        <v>3</v>
      </c>
      <c r="J21" s="11">
        <v>3</v>
      </c>
      <c r="K21" s="11">
        <v>1</v>
      </c>
      <c r="L21" s="77">
        <v>3</v>
      </c>
      <c r="M21" s="78">
        <v>2</v>
      </c>
      <c r="N21" s="13">
        <v>1</v>
      </c>
      <c r="O21" s="13">
        <v>2</v>
      </c>
      <c r="P21" s="13">
        <v>3</v>
      </c>
      <c r="Q21" s="13">
        <v>1</v>
      </c>
      <c r="R21" s="13">
        <v>2</v>
      </c>
      <c r="S21" s="13">
        <v>3</v>
      </c>
      <c r="T21" s="13">
        <v>2</v>
      </c>
      <c r="U21" s="13">
        <v>3</v>
      </c>
      <c r="V21" s="13">
        <v>3</v>
      </c>
      <c r="W21" s="13">
        <v>1</v>
      </c>
      <c r="X21" s="53">
        <v>2</v>
      </c>
      <c r="Y21" s="79">
        <v>2</v>
      </c>
      <c r="Z21" s="10">
        <v>2</v>
      </c>
      <c r="AA21" s="11">
        <v>3</v>
      </c>
      <c r="AB21" s="11">
        <v>2</v>
      </c>
      <c r="AC21" s="11">
        <v>3</v>
      </c>
      <c r="AD21" s="11"/>
      <c r="AE21" s="11">
        <v>3</v>
      </c>
      <c r="AF21" s="11">
        <v>2</v>
      </c>
      <c r="AG21" s="12">
        <v>2</v>
      </c>
    </row>
    <row r="22" spans="1:41">
      <c r="A22" s="9">
        <v>19</v>
      </c>
      <c r="B22" s="10">
        <v>1</v>
      </c>
      <c r="C22" s="11">
        <v>3</v>
      </c>
      <c r="D22" s="11">
        <v>3</v>
      </c>
      <c r="E22" s="11">
        <v>1</v>
      </c>
      <c r="F22" s="11">
        <v>1</v>
      </c>
      <c r="G22" s="11">
        <v>2</v>
      </c>
      <c r="H22" s="11">
        <v>1</v>
      </c>
      <c r="I22" s="11">
        <v>1</v>
      </c>
      <c r="J22" s="11">
        <v>3</v>
      </c>
      <c r="K22" s="11">
        <v>1</v>
      </c>
      <c r="L22" s="77">
        <v>3</v>
      </c>
      <c r="M22" s="78">
        <v>3</v>
      </c>
      <c r="N22" s="13">
        <v>1</v>
      </c>
      <c r="O22" s="13">
        <v>3</v>
      </c>
      <c r="P22" s="13">
        <v>3</v>
      </c>
      <c r="Q22" s="13">
        <v>1</v>
      </c>
      <c r="R22" s="13">
        <v>3</v>
      </c>
      <c r="S22" s="13">
        <v>2</v>
      </c>
      <c r="T22" s="13">
        <v>1</v>
      </c>
      <c r="U22" s="13">
        <v>2</v>
      </c>
      <c r="V22" s="13">
        <v>3</v>
      </c>
      <c r="W22" s="13">
        <v>1</v>
      </c>
      <c r="X22" s="53">
        <v>3</v>
      </c>
      <c r="Y22" s="79">
        <v>3</v>
      </c>
      <c r="Z22" s="10">
        <v>3</v>
      </c>
      <c r="AA22" s="11">
        <v>3</v>
      </c>
      <c r="AB22" s="11">
        <v>2</v>
      </c>
      <c r="AC22" s="11">
        <v>2</v>
      </c>
      <c r="AD22" s="11"/>
      <c r="AE22" s="11">
        <v>3</v>
      </c>
      <c r="AF22" s="11">
        <v>1</v>
      </c>
      <c r="AG22" s="12">
        <v>3</v>
      </c>
    </row>
    <row r="23" spans="1:41">
      <c r="A23" s="9">
        <v>20</v>
      </c>
      <c r="B23" s="10"/>
      <c r="C23" s="11"/>
      <c r="D23" s="11"/>
      <c r="E23" s="11"/>
      <c r="F23" s="11"/>
      <c r="G23" s="11">
        <v>3</v>
      </c>
      <c r="H23" s="11">
        <v>1</v>
      </c>
      <c r="I23" s="11">
        <v>2</v>
      </c>
      <c r="J23" s="11">
        <v>3</v>
      </c>
      <c r="K23" s="11">
        <v>1</v>
      </c>
      <c r="L23" s="77">
        <v>3</v>
      </c>
      <c r="M23" s="78">
        <v>3</v>
      </c>
      <c r="N23" s="13"/>
      <c r="O23" s="13"/>
      <c r="P23" s="13"/>
      <c r="Q23" s="13"/>
      <c r="R23" s="13"/>
      <c r="S23" s="13">
        <v>2</v>
      </c>
      <c r="T23" s="13">
        <v>1</v>
      </c>
      <c r="U23" s="13">
        <v>3</v>
      </c>
      <c r="V23" s="13">
        <v>3</v>
      </c>
      <c r="W23" s="13">
        <v>1</v>
      </c>
      <c r="X23" s="53">
        <v>2</v>
      </c>
      <c r="Y23" s="79">
        <v>3</v>
      </c>
      <c r="Z23" s="10"/>
      <c r="AA23" s="11"/>
      <c r="AB23" s="11"/>
      <c r="AC23" s="11">
        <v>3</v>
      </c>
      <c r="AD23" s="11"/>
      <c r="AE23" s="11">
        <v>2</v>
      </c>
      <c r="AF23" s="11">
        <v>2</v>
      </c>
      <c r="AG23" s="12">
        <v>3</v>
      </c>
    </row>
    <row r="24" spans="1:41">
      <c r="A24" s="18">
        <v>21</v>
      </c>
      <c r="B24" s="19"/>
      <c r="C24" s="11"/>
      <c r="D24" s="11"/>
      <c r="E24" s="11"/>
      <c r="F24" s="11"/>
      <c r="G24" s="11"/>
      <c r="H24" s="11"/>
      <c r="I24" s="11"/>
      <c r="J24" s="11"/>
      <c r="K24" s="11"/>
      <c r="L24" s="77"/>
      <c r="M24" s="78"/>
      <c r="N24" s="16"/>
      <c r="O24" s="13"/>
      <c r="P24" s="13"/>
      <c r="Q24" s="13"/>
      <c r="R24" s="13"/>
      <c r="S24" s="13"/>
      <c r="T24" s="13"/>
      <c r="U24" s="13"/>
      <c r="V24" s="13"/>
      <c r="W24" s="13">
        <v>1</v>
      </c>
      <c r="X24" s="53">
        <v>3</v>
      </c>
      <c r="Y24" s="79">
        <v>3</v>
      </c>
      <c r="Z24" s="19"/>
      <c r="AA24" s="11"/>
      <c r="AB24" s="11"/>
      <c r="AC24" s="11"/>
      <c r="AD24" s="11"/>
      <c r="AE24" s="11"/>
      <c r="AF24" s="11"/>
      <c r="AG24" s="12"/>
    </row>
    <row r="25" spans="1:41">
      <c r="A25" s="18">
        <v>22</v>
      </c>
      <c r="B25" s="19"/>
      <c r="C25" s="17"/>
      <c r="D25" s="17"/>
      <c r="E25" s="11"/>
      <c r="F25" s="11"/>
      <c r="G25" s="11"/>
      <c r="H25" s="17"/>
      <c r="I25" s="17"/>
      <c r="J25" s="17"/>
      <c r="K25" s="17"/>
      <c r="L25" s="4"/>
      <c r="M25" s="80"/>
      <c r="N25" s="16"/>
      <c r="O25" s="16"/>
      <c r="P25" s="16"/>
      <c r="Q25" s="13"/>
      <c r="R25" s="13"/>
      <c r="S25" s="13"/>
      <c r="T25" s="16"/>
      <c r="U25" s="16"/>
      <c r="V25" s="16"/>
      <c r="W25" s="16"/>
      <c r="X25" s="6"/>
      <c r="Y25" s="81"/>
      <c r="Z25" s="19"/>
      <c r="AA25" s="17"/>
      <c r="AB25" s="11"/>
      <c r="AC25" s="11"/>
      <c r="AD25" s="17"/>
      <c r="AE25" s="17"/>
      <c r="AF25" s="17"/>
      <c r="AG25" s="5"/>
    </row>
    <row r="26" spans="1:41">
      <c r="A26" s="21" t="s">
        <v>11</v>
      </c>
      <c r="B26" s="22">
        <f t="shared" ref="B26:AG26" si="0">AVERAGE(B4:B25)</f>
        <v>1.0526315789473684</v>
      </c>
      <c r="C26" s="23">
        <f t="shared" si="0"/>
        <v>2.3157894736842106</v>
      </c>
      <c r="D26" s="23">
        <f t="shared" si="0"/>
        <v>2.6315789473684212</v>
      </c>
      <c r="E26" s="23">
        <f t="shared" si="0"/>
        <v>1</v>
      </c>
      <c r="F26" s="23">
        <f t="shared" si="0"/>
        <v>2.4210526315789473</v>
      </c>
      <c r="G26" s="23">
        <f t="shared" si="0"/>
        <v>2.75</v>
      </c>
      <c r="H26" s="23">
        <f t="shared" si="0"/>
        <v>1.3</v>
      </c>
      <c r="I26" s="23">
        <f t="shared" si="0"/>
        <v>2.6</v>
      </c>
      <c r="J26" s="23">
        <f t="shared" si="0"/>
        <v>2.65</v>
      </c>
      <c r="K26" s="23">
        <f t="shared" si="0"/>
        <v>1</v>
      </c>
      <c r="L26" s="82">
        <f t="shared" si="0"/>
        <v>2.3684210526315788</v>
      </c>
      <c r="M26" s="83">
        <f t="shared" si="0"/>
        <v>2.65</v>
      </c>
      <c r="N26" s="84">
        <f t="shared" si="0"/>
        <v>1.1578947368421053</v>
      </c>
      <c r="O26" s="25">
        <f t="shared" si="0"/>
        <v>2.5263157894736841</v>
      </c>
      <c r="P26" s="25">
        <f t="shared" si="0"/>
        <v>2.736842105263158</v>
      </c>
      <c r="Q26" s="25">
        <f t="shared" si="0"/>
        <v>1.0526315789473684</v>
      </c>
      <c r="R26" s="25">
        <f t="shared" si="0"/>
        <v>2.6315789473684212</v>
      </c>
      <c r="S26" s="25">
        <f t="shared" si="0"/>
        <v>2.8</v>
      </c>
      <c r="T26" s="25">
        <f t="shared" si="0"/>
        <v>1.1000000000000001</v>
      </c>
      <c r="U26" s="25">
        <f t="shared" si="0"/>
        <v>2.5</v>
      </c>
      <c r="V26" s="25">
        <f t="shared" si="0"/>
        <v>2.9</v>
      </c>
      <c r="W26" s="25">
        <f t="shared" si="0"/>
        <v>1.1428571428571428</v>
      </c>
      <c r="X26" s="62">
        <f t="shared" si="0"/>
        <v>2.4210526315789473</v>
      </c>
      <c r="Y26" s="85">
        <f t="shared" si="0"/>
        <v>2.6842105263157894</v>
      </c>
      <c r="Z26" s="22">
        <f t="shared" si="0"/>
        <v>2.5789473684210527</v>
      </c>
      <c r="AA26" s="23">
        <f t="shared" si="0"/>
        <v>2.6842105263157894</v>
      </c>
      <c r="AB26" s="23">
        <f t="shared" si="0"/>
        <v>2.3157894736842106</v>
      </c>
      <c r="AC26" s="23">
        <f t="shared" si="0"/>
        <v>2.65</v>
      </c>
      <c r="AD26" s="23" t="e">
        <f t="shared" si="0"/>
        <v>#DIV/0!</v>
      </c>
      <c r="AE26" s="23">
        <f t="shared" si="0"/>
        <v>2.4500000000000002</v>
      </c>
      <c r="AF26" s="23">
        <f t="shared" si="0"/>
        <v>2.1578947368421053</v>
      </c>
      <c r="AG26" s="24">
        <f t="shared" si="0"/>
        <v>2.8</v>
      </c>
      <c r="AH26" s="65"/>
      <c r="AI26" s="65"/>
      <c r="AJ26" s="65"/>
      <c r="AK26" s="65"/>
      <c r="AL26" s="65"/>
      <c r="AM26" s="65"/>
      <c r="AN26" s="65"/>
      <c r="AO26" s="65"/>
    </row>
    <row r="27" spans="1:41">
      <c r="A27" s="27" t="s">
        <v>12</v>
      </c>
      <c r="B27" s="28">
        <v>0</v>
      </c>
      <c r="C27" s="29">
        <v>0.52</v>
      </c>
      <c r="D27" s="86">
        <v>0.74</v>
      </c>
      <c r="E27" s="29">
        <v>0</v>
      </c>
      <c r="F27" s="29">
        <f>11/19</f>
        <v>0.57894736842105265</v>
      </c>
      <c r="G27" s="87">
        <f>15/20</f>
        <v>0.75</v>
      </c>
      <c r="H27" s="30">
        <f>0/20</f>
        <v>0</v>
      </c>
      <c r="I27" s="30">
        <f t="shared" ref="I27:J27" si="1">14/20</f>
        <v>0.7</v>
      </c>
      <c r="J27" s="87">
        <f t="shared" si="1"/>
        <v>0.7</v>
      </c>
      <c r="K27" s="29">
        <v>0</v>
      </c>
      <c r="L27" s="88">
        <f>9/18</f>
        <v>0.5</v>
      </c>
      <c r="M27" s="89">
        <f>14/20</f>
        <v>0.7</v>
      </c>
      <c r="N27" s="32">
        <v>0.05</v>
      </c>
      <c r="O27" s="32">
        <v>0.57999999999999996</v>
      </c>
      <c r="P27" s="90">
        <v>0.79</v>
      </c>
      <c r="Q27" s="32">
        <v>0</v>
      </c>
      <c r="R27" s="33">
        <f>13/19</f>
        <v>0.68421052631578949</v>
      </c>
      <c r="S27" s="91">
        <f>16/20</f>
        <v>0.8</v>
      </c>
      <c r="T27" s="33">
        <f>0/20</f>
        <v>0</v>
      </c>
      <c r="U27" s="33">
        <f>10/20</f>
        <v>0.5</v>
      </c>
      <c r="V27" s="91">
        <f>18/20</f>
        <v>0.9</v>
      </c>
      <c r="W27" s="32">
        <v>0.05</v>
      </c>
      <c r="X27" s="92">
        <f>10/19</f>
        <v>0.52631578947368418</v>
      </c>
      <c r="Y27" s="93">
        <f>11/19</f>
        <v>0.57894736842105265</v>
      </c>
      <c r="Z27" s="49">
        <v>0.63</v>
      </c>
      <c r="AA27" s="35">
        <v>0.79</v>
      </c>
      <c r="AB27" s="35"/>
      <c r="AC27" s="36">
        <f>14/20</f>
        <v>0.7</v>
      </c>
      <c r="AD27" s="36"/>
      <c r="AE27" s="36">
        <f>9/20</f>
        <v>0.45</v>
      </c>
      <c r="AF27" s="35"/>
      <c r="AG27" s="71"/>
      <c r="AH27" s="94"/>
      <c r="AI27" s="94"/>
      <c r="AJ27" s="94"/>
      <c r="AK27" s="94"/>
      <c r="AL27" s="94"/>
      <c r="AM27" s="94"/>
      <c r="AN27" s="94"/>
      <c r="AO27" s="94"/>
    </row>
    <row r="28" spans="1:41">
      <c r="A28" s="41" t="s">
        <v>13</v>
      </c>
      <c r="B28" s="113">
        <f>AVERAGE(D27,G27,J27,M27)</f>
        <v>0.72249999999999992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2"/>
      <c r="N28" s="137">
        <f>AVERAGE(P27,S27,V27,Y27)</f>
        <v>0.76723684210526322</v>
      </c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24"/>
      <c r="Z28" s="140">
        <f>AVERAGE(AA27,AC27,AE27,AG27)</f>
        <v>0.64666666666666661</v>
      </c>
      <c r="AA28" s="114"/>
      <c r="AB28" s="114"/>
      <c r="AC28" s="114"/>
      <c r="AD28" s="114"/>
      <c r="AE28" s="114"/>
      <c r="AF28" s="114"/>
      <c r="AG28" s="124"/>
    </row>
    <row r="29" spans="1:41">
      <c r="A29" s="42" t="s">
        <v>14</v>
      </c>
      <c r="B29" s="43">
        <f t="shared" ref="B29:AG29" si="2">STDEV(B4:B25)</f>
        <v>0.22941573387056158</v>
      </c>
      <c r="C29" s="43">
        <f t="shared" si="2"/>
        <v>0.8200698871944031</v>
      </c>
      <c r="D29" s="43">
        <f t="shared" si="2"/>
        <v>0.68398556805676991</v>
      </c>
      <c r="E29" s="43">
        <f t="shared" si="2"/>
        <v>0</v>
      </c>
      <c r="F29" s="43">
        <f t="shared" si="2"/>
        <v>0.76853319697577238</v>
      </c>
      <c r="G29" s="43">
        <f t="shared" si="2"/>
        <v>0.4442616583193193</v>
      </c>
      <c r="H29" s="43">
        <f t="shared" si="2"/>
        <v>0.47016234598162743</v>
      </c>
      <c r="I29" s="43">
        <f t="shared" si="2"/>
        <v>0.68055704737872103</v>
      </c>
      <c r="J29" s="43">
        <f t="shared" si="2"/>
        <v>0.58714294861240024</v>
      </c>
      <c r="K29" s="43">
        <f t="shared" si="2"/>
        <v>0</v>
      </c>
      <c r="L29" s="73">
        <f t="shared" si="2"/>
        <v>0.68398556805676924</v>
      </c>
      <c r="M29" s="95">
        <f t="shared" si="2"/>
        <v>0.58714294861240024</v>
      </c>
      <c r="N29" s="45">
        <f t="shared" si="2"/>
        <v>0.50145985712127905</v>
      </c>
      <c r="O29" s="45">
        <f t="shared" si="2"/>
        <v>0.61177529032149836</v>
      </c>
      <c r="P29" s="45">
        <f t="shared" si="2"/>
        <v>0.56195148694901587</v>
      </c>
      <c r="Q29" s="45">
        <f t="shared" si="2"/>
        <v>0.22941573387056158</v>
      </c>
      <c r="R29" s="45">
        <f t="shared" si="2"/>
        <v>0.59726472037014799</v>
      </c>
      <c r="S29" s="45">
        <f t="shared" si="2"/>
        <v>0.41039134083406092</v>
      </c>
      <c r="T29" s="45">
        <f t="shared" si="2"/>
        <v>0.3077935056255463</v>
      </c>
      <c r="U29" s="45">
        <f t="shared" si="2"/>
        <v>0.51298917604257699</v>
      </c>
      <c r="V29" s="45">
        <f t="shared" si="2"/>
        <v>0.30779350562554719</v>
      </c>
      <c r="W29" s="45">
        <f t="shared" si="2"/>
        <v>0.47809144373375756</v>
      </c>
      <c r="X29" s="75">
        <f t="shared" si="2"/>
        <v>0.69248260898212477</v>
      </c>
      <c r="Y29" s="46">
        <f t="shared" si="2"/>
        <v>0.47756693294091945</v>
      </c>
      <c r="Z29" s="43">
        <f t="shared" si="2"/>
        <v>0.60697697866688416</v>
      </c>
      <c r="AA29" s="43">
        <f t="shared" si="2"/>
        <v>0.67103829820720284</v>
      </c>
      <c r="AB29" s="43">
        <f t="shared" si="2"/>
        <v>0.67103829820720284</v>
      </c>
      <c r="AC29" s="43">
        <f t="shared" si="2"/>
        <v>0.58714294861240024</v>
      </c>
      <c r="AD29" s="43" t="e">
        <f t="shared" si="2"/>
        <v>#DIV/0!</v>
      </c>
      <c r="AE29" s="43">
        <f t="shared" si="2"/>
        <v>0.5104177855340406</v>
      </c>
      <c r="AF29" s="43">
        <f t="shared" si="2"/>
        <v>0.68824720161168529</v>
      </c>
      <c r="AG29" s="44">
        <f t="shared" si="2"/>
        <v>0.41039134083406092</v>
      </c>
      <c r="AH29" s="76"/>
      <c r="AI29" s="76"/>
      <c r="AJ29" s="76"/>
      <c r="AK29" s="76"/>
      <c r="AL29" s="76"/>
      <c r="AM29" s="76"/>
      <c r="AN29" s="76"/>
      <c r="AO29" s="76"/>
    </row>
    <row r="30" spans="1:41">
      <c r="A30" s="42" t="s">
        <v>15</v>
      </c>
      <c r="B30" s="116">
        <f>AVERAGE(B29,D29)</f>
        <v>0.45670065096366574</v>
      </c>
      <c r="C30" s="129"/>
      <c r="D30" s="108"/>
      <c r="E30" s="116">
        <f>AVERAGE(E29,G29)</f>
        <v>0.22213082915965965</v>
      </c>
      <c r="F30" s="129"/>
      <c r="G30" s="108"/>
      <c r="H30" s="116">
        <f>AVERAGE(H29,J29)</f>
        <v>0.52865264729701389</v>
      </c>
      <c r="I30" s="129"/>
      <c r="J30" s="108"/>
      <c r="K30" s="116">
        <f>AVERAGE(K29,M29)</f>
        <v>0.29357147430620012</v>
      </c>
      <c r="L30" s="129"/>
      <c r="M30" s="117"/>
      <c r="N30" s="107">
        <f>AVERAGE(N29,P29)</f>
        <v>0.5317056720351474</v>
      </c>
      <c r="O30" s="129"/>
      <c r="P30" s="108"/>
      <c r="Q30" s="107">
        <f>AVERAGE(Q29,S29)</f>
        <v>0.31990353735231125</v>
      </c>
      <c r="R30" s="129"/>
      <c r="S30" s="108"/>
      <c r="T30" s="107">
        <f>AVERAGE(T29,V29)</f>
        <v>0.30779350562554675</v>
      </c>
      <c r="U30" s="129"/>
      <c r="V30" s="108"/>
      <c r="W30" s="107">
        <f>AVERAGE(W29,Y29)</f>
        <v>0.47782918833733851</v>
      </c>
      <c r="X30" s="129"/>
      <c r="Y30" s="117"/>
      <c r="Z30" s="116">
        <f>AVERAGE(Z29:AA29)</f>
        <v>0.63900763843704356</v>
      </c>
      <c r="AA30" s="108"/>
      <c r="AB30" s="116">
        <f>AVERAGE(AB29:AC29)</f>
        <v>0.62909062340980149</v>
      </c>
      <c r="AC30" s="108"/>
      <c r="AD30" s="120" t="e">
        <f>AVERAGE(AD29:AE29)</f>
        <v>#DIV/0!</v>
      </c>
      <c r="AE30" s="108"/>
      <c r="AF30" s="116">
        <f>AVERAGE(AF29:AG29)</f>
        <v>0.54931927122287316</v>
      </c>
      <c r="AG30" s="117"/>
    </row>
    <row r="31" spans="1:41">
      <c r="A31" s="47" t="s">
        <v>16</v>
      </c>
      <c r="B31" s="119"/>
      <c r="C31" s="114"/>
      <c r="D31" s="112"/>
      <c r="E31" s="118"/>
      <c r="F31" s="114"/>
      <c r="G31" s="112"/>
      <c r="H31" s="118"/>
      <c r="I31" s="114"/>
      <c r="J31" s="112"/>
      <c r="K31" s="118"/>
      <c r="L31" s="114"/>
      <c r="M31" s="124"/>
      <c r="N31" s="138"/>
      <c r="O31" s="114"/>
      <c r="P31" s="112"/>
      <c r="Q31" s="118"/>
      <c r="R31" s="114"/>
      <c r="S31" s="112"/>
      <c r="T31" s="118"/>
      <c r="U31" s="114"/>
      <c r="V31" s="112"/>
      <c r="W31" s="118"/>
      <c r="X31" s="114"/>
      <c r="Y31" s="141"/>
      <c r="Z31" s="119"/>
      <c r="AA31" s="112"/>
      <c r="AB31" s="118"/>
      <c r="AC31" s="112"/>
      <c r="AD31" s="118"/>
      <c r="AE31" s="112"/>
      <c r="AF31" s="118"/>
      <c r="AG31" s="124"/>
      <c r="AH31" s="65"/>
      <c r="AI31" s="65"/>
      <c r="AJ31" s="65"/>
      <c r="AK31" s="65"/>
      <c r="AL31" s="65"/>
      <c r="AM31" s="65"/>
      <c r="AN31" s="65"/>
      <c r="AO31" s="65"/>
    </row>
    <row r="32" spans="1:41">
      <c r="A32" s="47" t="s">
        <v>17</v>
      </c>
      <c r="B32" s="119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24"/>
      <c r="N32" s="138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2"/>
      <c r="Z32" s="119"/>
      <c r="AA32" s="114"/>
      <c r="AB32" s="114"/>
      <c r="AC32" s="114"/>
      <c r="AD32" s="114"/>
      <c r="AE32" s="114"/>
      <c r="AF32" s="114"/>
      <c r="AG32" s="124"/>
      <c r="AH32" s="65"/>
      <c r="AI32" s="65"/>
      <c r="AJ32" s="65"/>
      <c r="AK32" s="65"/>
      <c r="AL32" s="65"/>
      <c r="AM32" s="65"/>
      <c r="AN32" s="65"/>
      <c r="AO32" s="65"/>
    </row>
  </sheetData>
  <mergeCells count="46">
    <mergeCell ref="Z32:AG32"/>
    <mergeCell ref="Z30:AA30"/>
    <mergeCell ref="AB30:AC30"/>
    <mergeCell ref="AD30:AE30"/>
    <mergeCell ref="AF30:AG30"/>
    <mergeCell ref="T31:V31"/>
    <mergeCell ref="W31:Y31"/>
    <mergeCell ref="Z31:AA31"/>
    <mergeCell ref="AB31:AC31"/>
    <mergeCell ref="AD31:AE31"/>
    <mergeCell ref="AF31:AG31"/>
    <mergeCell ref="Z3:AA3"/>
    <mergeCell ref="AB3:AC3"/>
    <mergeCell ref="AD3:AE3"/>
    <mergeCell ref="Z28:AG28"/>
    <mergeCell ref="B1:M1"/>
    <mergeCell ref="N1:Y1"/>
    <mergeCell ref="Z1:AG1"/>
    <mergeCell ref="N2:Y2"/>
    <mergeCell ref="B3:D3"/>
    <mergeCell ref="E3:G3"/>
    <mergeCell ref="H3:J3"/>
    <mergeCell ref="AF3:AG3"/>
    <mergeCell ref="B32:M32"/>
    <mergeCell ref="N32:Y32"/>
    <mergeCell ref="B30:D30"/>
    <mergeCell ref="B31:D31"/>
    <mergeCell ref="E31:G31"/>
    <mergeCell ref="H31:J31"/>
    <mergeCell ref="K31:M31"/>
    <mergeCell ref="N31:P31"/>
    <mergeCell ref="Q31:S31"/>
    <mergeCell ref="K30:M30"/>
    <mergeCell ref="N30:P30"/>
    <mergeCell ref="Q30:S30"/>
    <mergeCell ref="T30:V30"/>
    <mergeCell ref="K3:M3"/>
    <mergeCell ref="N3:P3"/>
    <mergeCell ref="B28:M28"/>
    <mergeCell ref="N28:Y28"/>
    <mergeCell ref="E30:G30"/>
    <mergeCell ref="H30:J30"/>
    <mergeCell ref="W30:Y30"/>
    <mergeCell ref="Q3:S3"/>
    <mergeCell ref="T3:V3"/>
    <mergeCell ref="W3:Y3"/>
  </mergeCells>
  <conditionalFormatting sqref="B4:AG25">
    <cfRule type="containsText" dxfId="19" priority="1" operator="containsText" text="4">
      <formula>NOT(ISERROR(SEARCH(("4"),(B4))))</formula>
    </cfRule>
  </conditionalFormatting>
  <conditionalFormatting sqref="B4:AG25">
    <cfRule type="containsText" dxfId="18" priority="2" operator="containsText" text="3">
      <formula>NOT(ISERROR(SEARCH(("3"),(B4))))</formula>
    </cfRule>
  </conditionalFormatting>
  <conditionalFormatting sqref="B4:AG25">
    <cfRule type="containsText" dxfId="17" priority="3" operator="containsText" text="2">
      <formula>NOT(ISERROR(SEARCH(("2"),(B4))))</formula>
    </cfRule>
  </conditionalFormatting>
  <conditionalFormatting sqref="B4:AG25">
    <cfRule type="containsText" dxfId="16" priority="4" operator="containsText" text="1">
      <formula>NOT(ISERROR(SEARCH(("1"),(B4))))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Q32"/>
  <sheetViews>
    <sheetView workbookViewId="0"/>
  </sheetViews>
  <sheetFormatPr baseColWidth="10" defaultColWidth="14.5" defaultRowHeight="15.75" customHeight="1" x14ac:dyDescent="0"/>
  <cols>
    <col min="2" max="2" width="7.83203125" customWidth="1"/>
    <col min="3" max="4" width="8.1640625" customWidth="1"/>
    <col min="5" max="5" width="8.33203125" customWidth="1"/>
    <col min="6" max="6" width="8.1640625" customWidth="1"/>
    <col min="7" max="7" width="8.5" customWidth="1"/>
    <col min="8" max="10" width="8.1640625" customWidth="1"/>
    <col min="11" max="11" width="8.33203125" customWidth="1"/>
    <col min="12" max="12" width="7.83203125" customWidth="1"/>
    <col min="13" max="13" width="8.6640625" customWidth="1"/>
    <col min="14" max="14" width="8.33203125" customWidth="1"/>
    <col min="15" max="15" width="8.5" customWidth="1"/>
    <col min="16" max="16" width="8.83203125" customWidth="1"/>
    <col min="17" max="17" width="9.5" customWidth="1"/>
  </cols>
  <sheetData>
    <row r="1" spans="1:17">
      <c r="A1" s="1" t="s">
        <v>0</v>
      </c>
      <c r="B1" s="126" t="s">
        <v>25</v>
      </c>
      <c r="C1" s="114"/>
      <c r="D1" s="114"/>
      <c r="E1" s="114"/>
      <c r="F1" s="114"/>
      <c r="G1" s="114"/>
      <c r="H1" s="114"/>
      <c r="I1" s="124"/>
      <c r="J1" s="111" t="s">
        <v>26</v>
      </c>
      <c r="K1" s="114"/>
      <c r="L1" s="114"/>
      <c r="M1" s="114"/>
      <c r="N1" s="114"/>
      <c r="O1" s="114"/>
      <c r="P1" s="114"/>
      <c r="Q1" s="124"/>
    </row>
    <row r="2" spans="1:17" ht="15.75" customHeight="1">
      <c r="A2" s="2"/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16"/>
    </row>
    <row r="3" spans="1:17">
      <c r="A3" s="8" t="s">
        <v>5</v>
      </c>
      <c r="B3" s="109" t="s">
        <v>6</v>
      </c>
      <c r="C3" s="122"/>
      <c r="D3" s="109" t="s">
        <v>7</v>
      </c>
      <c r="E3" s="122"/>
      <c r="F3" s="109" t="s">
        <v>27</v>
      </c>
      <c r="G3" s="122"/>
      <c r="H3" s="109" t="s">
        <v>9</v>
      </c>
      <c r="I3" s="110"/>
      <c r="J3" s="123" t="s">
        <v>6</v>
      </c>
      <c r="K3" s="122"/>
      <c r="L3" s="121" t="s">
        <v>7</v>
      </c>
      <c r="M3" s="122"/>
      <c r="N3" s="123" t="s">
        <v>27</v>
      </c>
      <c r="O3" s="122"/>
      <c r="P3" s="123" t="s">
        <v>9</v>
      </c>
      <c r="Q3" s="122"/>
    </row>
    <row r="4" spans="1:17">
      <c r="A4" s="9">
        <v>1</v>
      </c>
      <c r="B4" s="11">
        <v>1</v>
      </c>
      <c r="C4" s="11">
        <v>3</v>
      </c>
      <c r="D4" s="11">
        <v>1</v>
      </c>
      <c r="E4" s="11">
        <v>3</v>
      </c>
      <c r="F4" s="11"/>
      <c r="G4" s="11">
        <v>3</v>
      </c>
      <c r="H4" s="11"/>
      <c r="I4" s="12">
        <v>3</v>
      </c>
      <c r="J4" s="13">
        <v>1</v>
      </c>
      <c r="K4" s="13">
        <v>3</v>
      </c>
      <c r="L4" s="13">
        <v>1</v>
      </c>
      <c r="M4" s="13">
        <v>3</v>
      </c>
      <c r="N4" s="13"/>
      <c r="O4" s="13">
        <v>2</v>
      </c>
      <c r="P4" s="13"/>
      <c r="Q4" s="13">
        <v>2</v>
      </c>
    </row>
    <row r="5" spans="1:17">
      <c r="A5" s="9">
        <v>2</v>
      </c>
      <c r="B5" s="11">
        <v>2</v>
      </c>
      <c r="C5" s="11">
        <v>3</v>
      </c>
      <c r="D5" s="11">
        <v>1</v>
      </c>
      <c r="E5" s="11">
        <v>3</v>
      </c>
      <c r="F5" s="11"/>
      <c r="G5" s="11">
        <v>3</v>
      </c>
      <c r="H5" s="11"/>
      <c r="I5" s="12">
        <v>2</v>
      </c>
      <c r="J5" s="13">
        <v>1</v>
      </c>
      <c r="K5" s="13">
        <v>3</v>
      </c>
      <c r="L5" s="13">
        <v>1</v>
      </c>
      <c r="M5" s="13">
        <v>3</v>
      </c>
      <c r="N5" s="13"/>
      <c r="O5" s="13">
        <v>2</v>
      </c>
      <c r="P5" s="13"/>
      <c r="Q5" s="13">
        <v>2</v>
      </c>
    </row>
    <row r="6" spans="1:17">
      <c r="A6" s="9">
        <v>3</v>
      </c>
      <c r="B6" s="11">
        <v>2</v>
      </c>
      <c r="C6" s="11">
        <v>2</v>
      </c>
      <c r="D6" s="11">
        <v>2</v>
      </c>
      <c r="E6" s="11">
        <v>3</v>
      </c>
      <c r="F6" s="11"/>
      <c r="G6" s="11">
        <v>3</v>
      </c>
      <c r="H6" s="11"/>
      <c r="I6" s="12">
        <v>2</v>
      </c>
      <c r="J6" s="13">
        <v>1</v>
      </c>
      <c r="K6" s="13">
        <v>2</v>
      </c>
      <c r="L6" s="13">
        <v>3</v>
      </c>
      <c r="M6" s="13">
        <v>3</v>
      </c>
      <c r="N6" s="13"/>
      <c r="O6" s="13">
        <v>3</v>
      </c>
      <c r="P6" s="13"/>
      <c r="Q6" s="13">
        <v>3</v>
      </c>
    </row>
    <row r="7" spans="1:17">
      <c r="A7" s="9">
        <v>4</v>
      </c>
      <c r="B7" s="11">
        <v>1</v>
      </c>
      <c r="C7" s="11">
        <v>3</v>
      </c>
      <c r="D7" s="11">
        <v>2</v>
      </c>
      <c r="E7" s="11">
        <v>3</v>
      </c>
      <c r="F7" s="11"/>
      <c r="G7" s="11">
        <v>3</v>
      </c>
      <c r="H7" s="11"/>
      <c r="I7" s="12">
        <v>3</v>
      </c>
      <c r="J7" s="13">
        <v>1</v>
      </c>
      <c r="K7" s="13">
        <v>3</v>
      </c>
      <c r="L7" s="13">
        <v>3</v>
      </c>
      <c r="M7" s="13">
        <v>3</v>
      </c>
      <c r="N7" s="13"/>
      <c r="O7" s="13">
        <v>3</v>
      </c>
      <c r="P7" s="13"/>
      <c r="Q7" s="13">
        <v>3</v>
      </c>
    </row>
    <row r="8" spans="1:17">
      <c r="A8" s="9">
        <v>5</v>
      </c>
      <c r="B8" s="11">
        <v>1</v>
      </c>
      <c r="C8" s="11">
        <v>1</v>
      </c>
      <c r="D8" s="11">
        <v>1</v>
      </c>
      <c r="E8" s="11">
        <v>2</v>
      </c>
      <c r="F8" s="11"/>
      <c r="G8" s="11">
        <v>2</v>
      </c>
      <c r="H8" s="11"/>
      <c r="I8" s="12">
        <v>3</v>
      </c>
      <c r="J8" s="13">
        <v>1</v>
      </c>
      <c r="K8" s="13">
        <v>1</v>
      </c>
      <c r="L8" s="13">
        <v>1</v>
      </c>
      <c r="M8" s="13">
        <v>1</v>
      </c>
      <c r="N8" s="13"/>
      <c r="O8" s="13">
        <v>2</v>
      </c>
      <c r="P8" s="13"/>
      <c r="Q8" s="13">
        <v>3</v>
      </c>
    </row>
    <row r="9" spans="1:17">
      <c r="A9" s="9">
        <v>6</v>
      </c>
      <c r="B9" s="11">
        <v>1</v>
      </c>
      <c r="C9" s="11">
        <v>2</v>
      </c>
      <c r="D9" s="11">
        <v>1</v>
      </c>
      <c r="E9" s="11">
        <v>3</v>
      </c>
      <c r="F9" s="11"/>
      <c r="G9" s="11">
        <v>3</v>
      </c>
      <c r="H9" s="11"/>
      <c r="I9" s="12">
        <v>3</v>
      </c>
      <c r="J9" s="13">
        <v>1</v>
      </c>
      <c r="K9" s="13">
        <v>2</v>
      </c>
      <c r="L9" s="13">
        <v>1</v>
      </c>
      <c r="M9" s="13">
        <v>3</v>
      </c>
      <c r="N9" s="13"/>
      <c r="O9" s="13">
        <v>3</v>
      </c>
      <c r="P9" s="13"/>
      <c r="Q9" s="13">
        <v>2</v>
      </c>
    </row>
    <row r="10" spans="1:17">
      <c r="A10" s="9">
        <v>7</v>
      </c>
      <c r="B10" s="11">
        <v>1</v>
      </c>
      <c r="C10" s="11">
        <v>3</v>
      </c>
      <c r="D10" s="11">
        <v>1</v>
      </c>
      <c r="E10" s="11">
        <v>3</v>
      </c>
      <c r="F10" s="11"/>
      <c r="G10" s="11">
        <v>3</v>
      </c>
      <c r="H10" s="11"/>
      <c r="I10" s="12">
        <v>3</v>
      </c>
      <c r="J10" s="13">
        <v>2</v>
      </c>
      <c r="K10" s="13">
        <v>3</v>
      </c>
      <c r="L10" s="13">
        <v>1</v>
      </c>
      <c r="M10" s="13">
        <v>3</v>
      </c>
      <c r="N10" s="13"/>
      <c r="O10" s="13">
        <v>3</v>
      </c>
      <c r="P10" s="13"/>
      <c r="Q10" s="13">
        <v>2</v>
      </c>
    </row>
    <row r="11" spans="1:17">
      <c r="A11" s="9">
        <v>8</v>
      </c>
      <c r="B11" s="11">
        <v>1</v>
      </c>
      <c r="C11" s="11">
        <v>2</v>
      </c>
      <c r="D11" s="11">
        <v>1</v>
      </c>
      <c r="E11" s="11">
        <v>3</v>
      </c>
      <c r="F11" s="11"/>
      <c r="G11" s="11">
        <v>3</v>
      </c>
      <c r="H11" s="11"/>
      <c r="I11" s="12">
        <v>3</v>
      </c>
      <c r="J11" s="13">
        <v>2</v>
      </c>
      <c r="K11" s="13">
        <v>2</v>
      </c>
      <c r="L11" s="13">
        <v>2</v>
      </c>
      <c r="M11" s="13">
        <v>3</v>
      </c>
      <c r="N11" s="13"/>
      <c r="O11" s="13">
        <v>3</v>
      </c>
      <c r="P11" s="13"/>
      <c r="Q11" s="13">
        <v>3</v>
      </c>
    </row>
    <row r="12" spans="1:17">
      <c r="A12" s="9">
        <v>9</v>
      </c>
      <c r="B12" s="11">
        <v>1</v>
      </c>
      <c r="C12" s="11">
        <v>2</v>
      </c>
      <c r="D12" s="11">
        <v>1</v>
      </c>
      <c r="E12" s="11">
        <v>2</v>
      </c>
      <c r="F12" s="11"/>
      <c r="G12" s="11">
        <v>3</v>
      </c>
      <c r="H12" s="11"/>
      <c r="I12" s="12">
        <v>3</v>
      </c>
      <c r="J12" s="13">
        <v>2</v>
      </c>
      <c r="K12" s="13">
        <v>2</v>
      </c>
      <c r="L12" s="13">
        <v>1</v>
      </c>
      <c r="M12" s="13">
        <v>2</v>
      </c>
      <c r="N12" s="13"/>
      <c r="O12" s="13">
        <v>3</v>
      </c>
      <c r="P12" s="13"/>
      <c r="Q12" s="13">
        <v>3</v>
      </c>
    </row>
    <row r="13" spans="1:17">
      <c r="A13" s="9">
        <v>10</v>
      </c>
      <c r="B13" s="11">
        <v>1</v>
      </c>
      <c r="C13" s="11">
        <v>3</v>
      </c>
      <c r="D13" s="11">
        <v>1</v>
      </c>
      <c r="E13" s="11">
        <v>2</v>
      </c>
      <c r="F13" s="11"/>
      <c r="G13" s="11">
        <v>3</v>
      </c>
      <c r="H13" s="11"/>
      <c r="I13" s="12">
        <v>2</v>
      </c>
      <c r="J13" s="13">
        <v>1</v>
      </c>
      <c r="K13" s="13">
        <v>3</v>
      </c>
      <c r="L13" s="13">
        <v>1</v>
      </c>
      <c r="M13" s="13">
        <v>2</v>
      </c>
      <c r="N13" s="13"/>
      <c r="O13" s="13">
        <v>3</v>
      </c>
      <c r="P13" s="13"/>
      <c r="Q13" s="13">
        <v>3</v>
      </c>
    </row>
    <row r="14" spans="1:17">
      <c r="A14" s="9">
        <v>11</v>
      </c>
      <c r="B14" s="11">
        <v>1</v>
      </c>
      <c r="C14" s="11">
        <v>3</v>
      </c>
      <c r="D14" s="11">
        <v>2</v>
      </c>
      <c r="E14" s="11">
        <v>3</v>
      </c>
      <c r="F14" s="11"/>
      <c r="G14" s="11">
        <v>3</v>
      </c>
      <c r="H14" s="11"/>
      <c r="I14" s="12">
        <v>3</v>
      </c>
      <c r="J14" s="13">
        <v>2</v>
      </c>
      <c r="K14" s="13">
        <v>3</v>
      </c>
      <c r="L14" s="13">
        <v>2</v>
      </c>
      <c r="M14" s="13">
        <v>3</v>
      </c>
      <c r="N14" s="13"/>
      <c r="O14" s="13">
        <v>3</v>
      </c>
      <c r="P14" s="13"/>
      <c r="Q14" s="13">
        <v>3</v>
      </c>
    </row>
    <row r="15" spans="1:17">
      <c r="A15" s="9">
        <v>12</v>
      </c>
      <c r="B15" s="11">
        <v>2</v>
      </c>
      <c r="C15" s="11">
        <v>3</v>
      </c>
      <c r="D15" s="11">
        <v>2</v>
      </c>
      <c r="E15" s="11">
        <v>3</v>
      </c>
      <c r="F15" s="11"/>
      <c r="G15" s="11">
        <v>2</v>
      </c>
      <c r="H15" s="11"/>
      <c r="I15" s="12">
        <v>2</v>
      </c>
      <c r="J15" s="13">
        <v>3</v>
      </c>
      <c r="K15" s="13">
        <v>3</v>
      </c>
      <c r="L15" s="13">
        <v>3</v>
      </c>
      <c r="M15" s="13">
        <v>3</v>
      </c>
      <c r="N15" s="13"/>
      <c r="O15" s="13">
        <v>3</v>
      </c>
      <c r="P15" s="13"/>
      <c r="Q15" s="13">
        <v>2</v>
      </c>
    </row>
    <row r="16" spans="1:17">
      <c r="A16" s="9">
        <v>13</v>
      </c>
      <c r="B16" s="11">
        <v>2</v>
      </c>
      <c r="C16" s="11">
        <v>3</v>
      </c>
      <c r="D16" s="11">
        <v>3</v>
      </c>
      <c r="E16" s="11">
        <v>3</v>
      </c>
      <c r="F16" s="11"/>
      <c r="G16" s="11">
        <v>3</v>
      </c>
      <c r="H16" s="11"/>
      <c r="I16" s="12">
        <v>2</v>
      </c>
      <c r="J16" s="13">
        <v>1</v>
      </c>
      <c r="K16" s="13">
        <v>3</v>
      </c>
      <c r="L16" s="13">
        <v>2</v>
      </c>
      <c r="M16" s="13">
        <v>3</v>
      </c>
      <c r="N16" s="13"/>
      <c r="O16" s="13">
        <v>3</v>
      </c>
      <c r="P16" s="13"/>
      <c r="Q16" s="13">
        <v>3</v>
      </c>
    </row>
    <row r="17" spans="1:17">
      <c r="A17" s="9">
        <v>14</v>
      </c>
      <c r="B17" s="11">
        <v>3</v>
      </c>
      <c r="C17" s="11">
        <v>3</v>
      </c>
      <c r="D17" s="11">
        <v>1</v>
      </c>
      <c r="E17" s="11">
        <v>2</v>
      </c>
      <c r="F17" s="11"/>
      <c r="G17" s="11">
        <v>3</v>
      </c>
      <c r="H17" s="11"/>
      <c r="I17" s="12">
        <v>3</v>
      </c>
      <c r="J17" s="13">
        <v>2</v>
      </c>
      <c r="K17" s="13">
        <v>3</v>
      </c>
      <c r="L17" s="13">
        <v>1</v>
      </c>
      <c r="M17" s="13">
        <v>2</v>
      </c>
      <c r="N17" s="13"/>
      <c r="O17" s="13">
        <v>3</v>
      </c>
      <c r="P17" s="13"/>
      <c r="Q17" s="13">
        <v>3</v>
      </c>
    </row>
    <row r="18" spans="1:17">
      <c r="A18" s="9">
        <v>15</v>
      </c>
      <c r="B18" s="11">
        <v>1</v>
      </c>
      <c r="C18" s="11">
        <v>3</v>
      </c>
      <c r="D18" s="11">
        <v>2</v>
      </c>
      <c r="E18" s="11">
        <v>3</v>
      </c>
      <c r="F18" s="11"/>
      <c r="G18" s="11">
        <v>2</v>
      </c>
      <c r="H18" s="11"/>
      <c r="I18" s="12">
        <v>3</v>
      </c>
      <c r="J18" s="13">
        <v>2</v>
      </c>
      <c r="K18" s="13">
        <v>3</v>
      </c>
      <c r="L18" s="13">
        <v>3</v>
      </c>
      <c r="M18" s="13">
        <v>3</v>
      </c>
      <c r="N18" s="13"/>
      <c r="O18" s="13">
        <v>2</v>
      </c>
      <c r="P18" s="16"/>
      <c r="Q18" s="13">
        <v>3</v>
      </c>
    </row>
    <row r="19" spans="1:17">
      <c r="A19" s="9">
        <v>16</v>
      </c>
      <c r="B19" s="11">
        <v>3</v>
      </c>
      <c r="C19" s="11">
        <v>3</v>
      </c>
      <c r="D19" s="11">
        <v>1</v>
      </c>
      <c r="E19" s="11">
        <v>3</v>
      </c>
      <c r="F19" s="11"/>
      <c r="G19" s="11">
        <v>3</v>
      </c>
      <c r="H19" s="11"/>
      <c r="I19" s="12">
        <v>2</v>
      </c>
      <c r="J19" s="13">
        <v>3</v>
      </c>
      <c r="K19" s="13">
        <v>3</v>
      </c>
      <c r="L19" s="13">
        <v>3</v>
      </c>
      <c r="M19" s="13">
        <v>3</v>
      </c>
      <c r="N19" s="13"/>
      <c r="O19" s="13">
        <v>3</v>
      </c>
      <c r="P19" s="13"/>
      <c r="Q19" s="13">
        <v>3</v>
      </c>
    </row>
    <row r="20" spans="1:17">
      <c r="A20" s="9">
        <v>17</v>
      </c>
      <c r="B20" s="11">
        <v>1</v>
      </c>
      <c r="C20" s="11">
        <v>3</v>
      </c>
      <c r="D20" s="11">
        <v>1</v>
      </c>
      <c r="E20" s="11">
        <v>3</v>
      </c>
      <c r="F20" s="11"/>
      <c r="G20" s="11">
        <v>3</v>
      </c>
      <c r="H20" s="11"/>
      <c r="I20" s="12">
        <v>3</v>
      </c>
      <c r="J20" s="13">
        <v>2</v>
      </c>
      <c r="K20" s="13">
        <v>3</v>
      </c>
      <c r="L20" s="13">
        <v>1</v>
      </c>
      <c r="M20" s="13">
        <v>3</v>
      </c>
      <c r="N20" s="13"/>
      <c r="O20" s="13">
        <v>2</v>
      </c>
      <c r="P20" s="13"/>
      <c r="Q20" s="13">
        <v>3</v>
      </c>
    </row>
    <row r="21" spans="1:17">
      <c r="A21" s="9">
        <v>18</v>
      </c>
      <c r="B21" s="11">
        <v>1</v>
      </c>
      <c r="C21" s="11">
        <v>3</v>
      </c>
      <c r="D21" s="11">
        <v>1</v>
      </c>
      <c r="E21" s="11">
        <v>3</v>
      </c>
      <c r="F21" s="11"/>
      <c r="G21" s="11">
        <v>3</v>
      </c>
      <c r="H21" s="11"/>
      <c r="I21" s="12">
        <v>3</v>
      </c>
      <c r="J21" s="13">
        <v>1</v>
      </c>
      <c r="K21" s="13">
        <v>3</v>
      </c>
      <c r="L21" s="13">
        <v>1</v>
      </c>
      <c r="M21" s="13">
        <v>3</v>
      </c>
      <c r="N21" s="13"/>
      <c r="O21" s="13">
        <v>3</v>
      </c>
      <c r="P21" s="13"/>
      <c r="Q21" s="13">
        <v>2</v>
      </c>
    </row>
    <row r="22" spans="1:17">
      <c r="A22" s="9">
        <v>19</v>
      </c>
      <c r="B22" s="11">
        <v>1</v>
      </c>
      <c r="C22" s="11">
        <v>3</v>
      </c>
      <c r="D22" s="11">
        <v>1</v>
      </c>
      <c r="E22" s="11">
        <v>3</v>
      </c>
      <c r="F22" s="11"/>
      <c r="G22" s="11">
        <v>3</v>
      </c>
      <c r="H22" s="11"/>
      <c r="I22" s="12">
        <v>3</v>
      </c>
      <c r="J22" s="13">
        <v>2</v>
      </c>
      <c r="K22" s="13">
        <v>3</v>
      </c>
      <c r="L22" s="13">
        <v>1</v>
      </c>
      <c r="M22" s="13">
        <v>3</v>
      </c>
      <c r="N22" s="13"/>
      <c r="O22" s="13">
        <v>2</v>
      </c>
      <c r="P22" s="13"/>
      <c r="Q22" s="13">
        <v>3</v>
      </c>
    </row>
    <row r="23" spans="1:17">
      <c r="A23" s="9">
        <v>20</v>
      </c>
      <c r="B23" s="11"/>
      <c r="C23" s="11"/>
      <c r="D23" s="11"/>
      <c r="E23" s="11">
        <v>3</v>
      </c>
      <c r="F23" s="11"/>
      <c r="G23" s="11">
        <v>3</v>
      </c>
      <c r="H23" s="11"/>
      <c r="I23" s="12">
        <v>3</v>
      </c>
      <c r="J23" s="13"/>
      <c r="K23" s="13"/>
      <c r="L23" s="13"/>
      <c r="M23" s="13">
        <v>3</v>
      </c>
      <c r="N23" s="13"/>
      <c r="O23" s="13">
        <v>3</v>
      </c>
      <c r="P23" s="13"/>
      <c r="Q23" s="13">
        <v>3</v>
      </c>
    </row>
    <row r="24" spans="1:17">
      <c r="A24" s="18">
        <v>21</v>
      </c>
      <c r="B24" s="11"/>
      <c r="C24" s="11"/>
      <c r="D24" s="11"/>
      <c r="E24" s="11"/>
      <c r="F24" s="11"/>
      <c r="G24" s="11"/>
      <c r="H24" s="11"/>
      <c r="I24" s="12"/>
      <c r="J24" s="13"/>
      <c r="K24" s="13"/>
      <c r="L24" s="13"/>
      <c r="M24" s="13"/>
      <c r="N24" s="13"/>
      <c r="O24" s="13"/>
      <c r="P24" s="13"/>
      <c r="Q24" s="13"/>
    </row>
    <row r="25" spans="1:17">
      <c r="A25" s="18">
        <v>22</v>
      </c>
      <c r="B25" s="17"/>
      <c r="C25" s="17"/>
      <c r="D25" s="11"/>
      <c r="E25" s="11"/>
      <c r="F25" s="11"/>
      <c r="G25" s="17"/>
      <c r="H25" s="17"/>
      <c r="I25" s="5"/>
      <c r="J25" s="16"/>
      <c r="K25" s="16"/>
      <c r="L25" s="13"/>
      <c r="M25" s="13"/>
      <c r="N25" s="13"/>
      <c r="O25" s="16"/>
      <c r="P25" s="16"/>
      <c r="Q25" s="16"/>
    </row>
    <row r="26" spans="1:17">
      <c r="A26" s="21" t="s">
        <v>11</v>
      </c>
      <c r="B26" s="23">
        <f t="shared" ref="B26:Q26" si="0">AVERAGE(B4:B25)</f>
        <v>1.4210526315789473</v>
      </c>
      <c r="C26" s="23">
        <f t="shared" si="0"/>
        <v>2.6842105263157894</v>
      </c>
      <c r="D26" s="23">
        <f t="shared" si="0"/>
        <v>1.368421052631579</v>
      </c>
      <c r="E26" s="23">
        <f t="shared" si="0"/>
        <v>2.8</v>
      </c>
      <c r="F26" s="23" t="e">
        <f t="shared" si="0"/>
        <v>#DIV/0!</v>
      </c>
      <c r="G26" s="23">
        <f t="shared" si="0"/>
        <v>2.85</v>
      </c>
      <c r="H26" s="23" t="e">
        <f t="shared" si="0"/>
        <v>#DIV/0!</v>
      </c>
      <c r="I26" s="24">
        <f t="shared" si="0"/>
        <v>2.7</v>
      </c>
      <c r="J26" s="25">
        <f t="shared" si="0"/>
        <v>1.631578947368421</v>
      </c>
      <c r="K26" s="25">
        <f t="shared" si="0"/>
        <v>2.6842105263157894</v>
      </c>
      <c r="L26" s="25">
        <f t="shared" si="0"/>
        <v>1.6842105263157894</v>
      </c>
      <c r="M26" s="25">
        <f t="shared" si="0"/>
        <v>2.75</v>
      </c>
      <c r="N26" s="25" t="e">
        <f t="shared" si="0"/>
        <v>#DIV/0!</v>
      </c>
      <c r="O26" s="25">
        <f t="shared" si="0"/>
        <v>2.7</v>
      </c>
      <c r="P26" s="25" t="e">
        <f t="shared" si="0"/>
        <v>#DIV/0!</v>
      </c>
      <c r="Q26" s="26">
        <f t="shared" si="0"/>
        <v>2.7</v>
      </c>
    </row>
    <row r="27" spans="1:17">
      <c r="A27" s="27" t="s">
        <v>12</v>
      </c>
      <c r="B27" s="35">
        <v>0.38</v>
      </c>
      <c r="C27" s="35">
        <v>0.74</v>
      </c>
      <c r="D27" s="36">
        <f>1/29</f>
        <v>3.4482758620689655E-2</v>
      </c>
      <c r="E27" s="36">
        <f>16/20</f>
        <v>0.8</v>
      </c>
      <c r="F27" s="36"/>
      <c r="G27" s="36">
        <f>17/20</f>
        <v>0.85</v>
      </c>
      <c r="H27" s="36"/>
      <c r="I27" s="71">
        <f>14/20</f>
        <v>0.7</v>
      </c>
      <c r="J27" s="38">
        <v>0.38</v>
      </c>
      <c r="K27" s="38">
        <v>0.74</v>
      </c>
      <c r="L27" s="39"/>
      <c r="M27" s="38">
        <f>16/20</f>
        <v>0.8</v>
      </c>
      <c r="N27" s="39"/>
      <c r="O27" s="39">
        <f>14/20</f>
        <v>0.7</v>
      </c>
      <c r="P27" s="39"/>
      <c r="Q27" s="39">
        <f>14/20</f>
        <v>0.7</v>
      </c>
    </row>
    <row r="28" spans="1:17">
      <c r="A28" s="41" t="s">
        <v>13</v>
      </c>
      <c r="B28" s="144">
        <f>AVERAGE(C27,E27,G27,I27)</f>
        <v>0.77249999999999996</v>
      </c>
      <c r="C28" s="134"/>
      <c r="D28" s="134"/>
      <c r="E28" s="134"/>
      <c r="F28" s="134"/>
      <c r="G28" s="134"/>
      <c r="H28" s="134"/>
      <c r="I28" s="134"/>
      <c r="J28" s="145">
        <f>AVERAGE(K27,M27,O27,Q27)</f>
        <v>0.7350000000000001</v>
      </c>
      <c r="K28" s="134"/>
      <c r="L28" s="134"/>
      <c r="M28" s="134"/>
      <c r="N28" s="134"/>
      <c r="O28" s="134"/>
      <c r="P28" s="134"/>
      <c r="Q28" s="134"/>
    </row>
    <row r="29" spans="1:17">
      <c r="A29" s="42" t="s">
        <v>14</v>
      </c>
      <c r="B29" s="43">
        <f t="shared" ref="B29:Q29" si="1">STDEV(B4:B25)</f>
        <v>0.69248260898212444</v>
      </c>
      <c r="C29" s="43">
        <f t="shared" si="1"/>
        <v>0.58239272535781883</v>
      </c>
      <c r="D29" s="43">
        <f t="shared" si="1"/>
        <v>0.59726472037014733</v>
      </c>
      <c r="E29" s="43">
        <f t="shared" si="1"/>
        <v>0.41039134083406092</v>
      </c>
      <c r="F29" s="43" t="e">
        <f t="shared" si="1"/>
        <v>#DIV/0!</v>
      </c>
      <c r="G29" s="43">
        <f t="shared" si="1"/>
        <v>0.3663475485325241</v>
      </c>
      <c r="H29" s="43" t="e">
        <f t="shared" si="1"/>
        <v>#DIV/0!</v>
      </c>
      <c r="I29" s="44">
        <f t="shared" si="1"/>
        <v>0.47016234598162665</v>
      </c>
      <c r="J29" s="45">
        <f t="shared" si="1"/>
        <v>0.68398556805676924</v>
      </c>
      <c r="K29" s="45">
        <f t="shared" si="1"/>
        <v>0.58239272535781883</v>
      </c>
      <c r="L29" s="45">
        <f t="shared" si="1"/>
        <v>0.88522637273985016</v>
      </c>
      <c r="M29" s="45">
        <f t="shared" si="1"/>
        <v>0.5501196042201808</v>
      </c>
      <c r="N29" s="45" t="e">
        <f t="shared" si="1"/>
        <v>#DIV/0!</v>
      </c>
      <c r="O29" s="45">
        <f t="shared" si="1"/>
        <v>0.47016234598162665</v>
      </c>
      <c r="P29" s="45" t="e">
        <f t="shared" si="1"/>
        <v>#DIV/0!</v>
      </c>
      <c r="Q29" s="46">
        <f t="shared" si="1"/>
        <v>0.47016234598162665</v>
      </c>
    </row>
    <row r="30" spans="1:17">
      <c r="A30" s="42" t="s">
        <v>15</v>
      </c>
      <c r="B30" s="116">
        <f>AVERAGE(B29:C29)</f>
        <v>0.63743766716997163</v>
      </c>
      <c r="C30" s="108"/>
      <c r="D30" s="116">
        <f>AVERAGE(D29:E29)</f>
        <v>0.50382803060210413</v>
      </c>
      <c r="E30" s="108"/>
      <c r="F30" s="120" t="e">
        <f>AVERAGE(F29:G29)</f>
        <v>#DIV/0!</v>
      </c>
      <c r="G30" s="108"/>
      <c r="H30" s="120" t="e">
        <f>AVERAGE(H29:I29)</f>
        <v>#DIV/0!</v>
      </c>
      <c r="I30" s="117"/>
      <c r="J30" s="107">
        <f>AVERAGE(J29:K29)</f>
        <v>0.63318914670729409</v>
      </c>
      <c r="K30" s="108"/>
      <c r="L30" s="107">
        <f>AVERAGE(L29:M29)</f>
        <v>0.71767298848001548</v>
      </c>
      <c r="M30" s="108"/>
      <c r="N30" s="143" t="e">
        <f>AVERAGE(N29:O29)</f>
        <v>#DIV/0!</v>
      </c>
      <c r="O30" s="108"/>
      <c r="P30" s="143" t="e">
        <f>AVERAGE(P29:Q29)</f>
        <v>#DIV/0!</v>
      </c>
      <c r="Q30" s="117"/>
    </row>
    <row r="31" spans="1:17">
      <c r="A31" s="47" t="s">
        <v>16</v>
      </c>
      <c r="B31" s="119">
        <f>(C26-B26)/B30</f>
        <v>1.9816179052375065</v>
      </c>
      <c r="C31" s="112"/>
      <c r="D31" s="118">
        <f>(E26-D26)/D30</f>
        <v>2.841403932325083</v>
      </c>
      <c r="E31" s="112"/>
      <c r="F31" s="118" t="e">
        <f>(G26-F26)/F30</f>
        <v>#DIV/0!</v>
      </c>
      <c r="G31" s="112"/>
      <c r="H31" s="118" t="e">
        <f>(I26-H26)/H30</f>
        <v>#DIV/0!</v>
      </c>
      <c r="I31" s="112"/>
      <c r="J31" s="119">
        <f>(K26-J26)/J30</f>
        <v>1.662428335073739</v>
      </c>
      <c r="K31" s="112"/>
      <c r="L31" s="118">
        <f>(M26-L26)/L30</f>
        <v>1.4850628221935496</v>
      </c>
      <c r="M31" s="112"/>
      <c r="N31" s="118" t="e">
        <f>(O26-N26)/N30</f>
        <v>#DIV/0!</v>
      </c>
      <c r="O31" s="112"/>
      <c r="P31" s="118" t="e">
        <f>(Q26-P26)/P30</f>
        <v>#DIV/0!</v>
      </c>
      <c r="Q31" s="112"/>
    </row>
    <row r="32" spans="1:17">
      <c r="A32" s="47" t="s">
        <v>17</v>
      </c>
      <c r="B32" s="119" t="e">
        <f>AVERAGE(B31,D31,F31,H31)</f>
        <v>#DIV/0!</v>
      </c>
      <c r="C32" s="114"/>
      <c r="D32" s="114"/>
      <c r="E32" s="114"/>
      <c r="F32" s="114"/>
      <c r="G32" s="114"/>
      <c r="H32" s="114"/>
      <c r="I32" s="112"/>
      <c r="J32" s="119" t="e">
        <f>AVERAGE(J31,L31,N31,P31)</f>
        <v>#DIV/0!</v>
      </c>
      <c r="K32" s="114"/>
      <c r="L32" s="114"/>
      <c r="M32" s="114"/>
      <c r="N32" s="114"/>
      <c r="O32" s="114"/>
      <c r="P32" s="114"/>
      <c r="Q32" s="112"/>
    </row>
  </sheetData>
  <mergeCells count="30">
    <mergeCell ref="N31:O31"/>
    <mergeCell ref="P31:Q31"/>
    <mergeCell ref="B32:I32"/>
    <mergeCell ref="J32:Q32"/>
    <mergeCell ref="B30:C30"/>
    <mergeCell ref="B31:C31"/>
    <mergeCell ref="D31:E31"/>
    <mergeCell ref="F31:G31"/>
    <mergeCell ref="H31:I31"/>
    <mergeCell ref="J31:K31"/>
    <mergeCell ref="L31:M31"/>
    <mergeCell ref="H30:I30"/>
    <mergeCell ref="J30:K30"/>
    <mergeCell ref="L30:M30"/>
    <mergeCell ref="N30:O30"/>
    <mergeCell ref="L3:M3"/>
    <mergeCell ref="N3:O3"/>
    <mergeCell ref="B28:I28"/>
    <mergeCell ref="J28:Q28"/>
    <mergeCell ref="D30:E30"/>
    <mergeCell ref="F30:G30"/>
    <mergeCell ref="P30:Q30"/>
    <mergeCell ref="B1:I1"/>
    <mergeCell ref="J1:Q1"/>
    <mergeCell ref="B3:C3"/>
    <mergeCell ref="D3:E3"/>
    <mergeCell ref="F3:G3"/>
    <mergeCell ref="H3:I3"/>
    <mergeCell ref="J3:K3"/>
    <mergeCell ref="P3:Q3"/>
  </mergeCells>
  <conditionalFormatting sqref="B4:Q25">
    <cfRule type="containsText" dxfId="15" priority="1" operator="containsText" text="4">
      <formula>NOT(ISERROR(SEARCH(("4"),(B4))))</formula>
    </cfRule>
  </conditionalFormatting>
  <conditionalFormatting sqref="B4:Q25">
    <cfRule type="containsText" dxfId="14" priority="2" operator="containsText" text="3">
      <formula>NOT(ISERROR(SEARCH(("3"),(B4))))</formula>
    </cfRule>
  </conditionalFormatting>
  <conditionalFormatting sqref="B4:Q25">
    <cfRule type="containsText" dxfId="13" priority="3" operator="containsText" text="2">
      <formula>NOT(ISERROR(SEARCH(("2"),(B4))))</formula>
    </cfRule>
  </conditionalFormatting>
  <conditionalFormatting sqref="B4:Q25">
    <cfRule type="containsText" dxfId="12" priority="4" operator="containsText" text="1">
      <formula>NOT(ISERROR(SEARCH(("1"),(B4))))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Q32"/>
  <sheetViews>
    <sheetView workbookViewId="0"/>
  </sheetViews>
  <sheetFormatPr baseColWidth="10" defaultColWidth="14.5" defaultRowHeight="15.75" customHeight="1" x14ac:dyDescent="0"/>
  <cols>
    <col min="2" max="3" width="9.1640625" customWidth="1"/>
    <col min="4" max="4" width="8.5" customWidth="1"/>
    <col min="5" max="6" width="9" customWidth="1"/>
    <col min="7" max="7" width="8.5" customWidth="1"/>
    <col min="8" max="8" width="8" customWidth="1"/>
    <col min="9" max="9" width="8.6640625" customWidth="1"/>
    <col min="10" max="10" width="8.5" customWidth="1"/>
    <col min="11" max="11" width="8.83203125" customWidth="1"/>
    <col min="12" max="12" width="8.5" customWidth="1"/>
    <col min="13" max="13" width="8.83203125" customWidth="1"/>
    <col min="14" max="15" width="8.5" customWidth="1"/>
    <col min="16" max="16" width="7.5" customWidth="1"/>
    <col min="17" max="17" width="8.1640625" customWidth="1"/>
  </cols>
  <sheetData>
    <row r="1" spans="1:17">
      <c r="A1" s="1" t="s">
        <v>0</v>
      </c>
      <c r="B1" s="125" t="s">
        <v>28</v>
      </c>
      <c r="C1" s="114"/>
      <c r="D1" s="114"/>
      <c r="E1" s="114"/>
      <c r="F1" s="114"/>
      <c r="G1" s="114"/>
      <c r="H1" s="114"/>
      <c r="I1" s="124"/>
      <c r="J1" s="111" t="s">
        <v>29</v>
      </c>
      <c r="K1" s="114"/>
      <c r="L1" s="114"/>
      <c r="M1" s="114"/>
      <c r="N1" s="114"/>
      <c r="O1" s="114"/>
      <c r="P1" s="114"/>
      <c r="Q1" s="124"/>
    </row>
    <row r="2" spans="1:17" ht="15.75" customHeight="1">
      <c r="A2" s="2"/>
      <c r="B2" s="3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7"/>
    </row>
    <row r="3" spans="1:17">
      <c r="A3" s="8" t="s">
        <v>5</v>
      </c>
      <c r="B3" s="127" t="s">
        <v>6</v>
      </c>
      <c r="C3" s="122"/>
      <c r="D3" s="109" t="s">
        <v>7</v>
      </c>
      <c r="E3" s="122"/>
      <c r="F3" s="109" t="s">
        <v>8</v>
      </c>
      <c r="G3" s="122"/>
      <c r="H3" s="109" t="s">
        <v>9</v>
      </c>
      <c r="I3" s="110"/>
      <c r="J3" s="111" t="s">
        <v>6</v>
      </c>
      <c r="K3" s="112"/>
      <c r="L3" s="121" t="s">
        <v>7</v>
      </c>
      <c r="M3" s="122"/>
      <c r="N3" s="123" t="s">
        <v>8</v>
      </c>
      <c r="O3" s="122"/>
      <c r="P3" s="123" t="s">
        <v>9</v>
      </c>
      <c r="Q3" s="110"/>
    </row>
    <row r="4" spans="1:17">
      <c r="A4" s="9">
        <v>1</v>
      </c>
      <c r="B4" s="10">
        <v>2</v>
      </c>
      <c r="C4" s="11"/>
      <c r="D4" s="11">
        <v>2</v>
      </c>
      <c r="E4" s="11"/>
      <c r="F4" s="11">
        <v>1</v>
      </c>
      <c r="G4" s="11"/>
      <c r="H4" s="11"/>
      <c r="I4" s="5"/>
      <c r="J4" s="13">
        <v>2</v>
      </c>
      <c r="K4" s="13"/>
      <c r="L4" s="13">
        <v>2</v>
      </c>
      <c r="M4" s="13"/>
      <c r="N4" s="13">
        <v>1</v>
      </c>
      <c r="O4" s="13"/>
      <c r="P4" s="13"/>
      <c r="Q4" s="7"/>
    </row>
    <row r="5" spans="1:17">
      <c r="A5" s="9">
        <v>2</v>
      </c>
      <c r="B5" s="10">
        <v>2</v>
      </c>
      <c r="C5" s="11"/>
      <c r="D5" s="11">
        <v>1</v>
      </c>
      <c r="E5" s="11"/>
      <c r="F5" s="11">
        <v>1</v>
      </c>
      <c r="G5" s="11"/>
      <c r="H5" s="11"/>
      <c r="I5" s="5"/>
      <c r="J5" s="13">
        <v>1</v>
      </c>
      <c r="K5" s="13"/>
      <c r="L5" s="13">
        <v>2</v>
      </c>
      <c r="M5" s="13"/>
      <c r="N5" s="13">
        <v>2</v>
      </c>
      <c r="O5" s="13"/>
      <c r="P5" s="13"/>
      <c r="Q5" s="7"/>
    </row>
    <row r="6" spans="1:17">
      <c r="A6" s="9">
        <v>3</v>
      </c>
      <c r="B6" s="10">
        <v>1</v>
      </c>
      <c r="C6" s="11"/>
      <c r="D6" s="11">
        <v>3</v>
      </c>
      <c r="E6" s="11"/>
      <c r="F6" s="11">
        <v>1</v>
      </c>
      <c r="G6" s="11"/>
      <c r="H6" s="11"/>
      <c r="I6" s="5"/>
      <c r="J6" s="13">
        <v>2</v>
      </c>
      <c r="K6" s="13"/>
      <c r="L6" s="13">
        <v>2</v>
      </c>
      <c r="M6" s="13"/>
      <c r="N6" s="13">
        <v>3</v>
      </c>
      <c r="O6" s="13"/>
      <c r="P6" s="13"/>
      <c r="Q6" s="7"/>
    </row>
    <row r="7" spans="1:17">
      <c r="A7" s="9">
        <v>4</v>
      </c>
      <c r="B7" s="10">
        <v>1</v>
      </c>
      <c r="C7" s="11"/>
      <c r="D7" s="11">
        <v>2</v>
      </c>
      <c r="E7" s="11"/>
      <c r="F7" s="11">
        <v>3</v>
      </c>
      <c r="G7" s="11"/>
      <c r="H7" s="11"/>
      <c r="I7" s="5"/>
      <c r="J7" s="13">
        <v>1</v>
      </c>
      <c r="K7" s="13"/>
      <c r="L7" s="13">
        <v>2</v>
      </c>
      <c r="M7" s="13"/>
      <c r="N7" s="13">
        <v>2</v>
      </c>
      <c r="O7" s="13"/>
      <c r="P7" s="13"/>
      <c r="Q7" s="7"/>
    </row>
    <row r="8" spans="1:17">
      <c r="A8" s="9">
        <v>5</v>
      </c>
      <c r="B8" s="10">
        <v>1</v>
      </c>
      <c r="C8" s="11"/>
      <c r="D8" s="11">
        <v>1</v>
      </c>
      <c r="E8" s="11"/>
      <c r="F8" s="96">
        <v>1</v>
      </c>
      <c r="G8" s="17"/>
      <c r="H8" s="11"/>
      <c r="I8" s="5"/>
      <c r="J8" s="13">
        <v>2</v>
      </c>
      <c r="K8" s="13"/>
      <c r="L8" s="13">
        <v>1</v>
      </c>
      <c r="M8" s="13"/>
      <c r="N8" s="97">
        <v>1</v>
      </c>
      <c r="O8" s="16"/>
      <c r="P8" s="13"/>
      <c r="Q8" s="7"/>
    </row>
    <row r="9" spans="1:17">
      <c r="A9" s="9">
        <v>6</v>
      </c>
      <c r="B9" s="10">
        <v>2</v>
      </c>
      <c r="C9" s="11"/>
      <c r="D9" s="11">
        <v>1</v>
      </c>
      <c r="E9" s="11"/>
      <c r="F9" s="11">
        <v>1</v>
      </c>
      <c r="G9" s="11"/>
      <c r="H9" s="11"/>
      <c r="I9" s="5"/>
      <c r="J9" s="13">
        <v>1</v>
      </c>
      <c r="K9" s="13"/>
      <c r="L9" s="13">
        <v>2</v>
      </c>
      <c r="M9" s="13"/>
      <c r="N9" s="13">
        <v>1</v>
      </c>
      <c r="O9" s="13"/>
      <c r="P9" s="13"/>
      <c r="Q9" s="7"/>
    </row>
    <row r="10" spans="1:17">
      <c r="A10" s="9">
        <v>7</v>
      </c>
      <c r="B10" s="10">
        <v>2</v>
      </c>
      <c r="C10" s="11"/>
      <c r="D10" s="11">
        <v>1</v>
      </c>
      <c r="E10" s="11"/>
      <c r="F10" s="11">
        <v>3</v>
      </c>
      <c r="G10" s="11"/>
      <c r="H10" s="11"/>
      <c r="I10" s="5"/>
      <c r="J10" s="13">
        <v>2</v>
      </c>
      <c r="K10" s="13"/>
      <c r="L10" s="13">
        <v>1</v>
      </c>
      <c r="M10" s="13"/>
      <c r="N10" s="13">
        <v>3</v>
      </c>
      <c r="O10" s="13"/>
      <c r="P10" s="13"/>
      <c r="Q10" s="7"/>
    </row>
    <row r="11" spans="1:17">
      <c r="A11" s="9">
        <v>8</v>
      </c>
      <c r="B11" s="10">
        <v>2</v>
      </c>
      <c r="C11" s="11"/>
      <c r="D11" s="11">
        <v>2</v>
      </c>
      <c r="E11" s="11"/>
      <c r="F11" s="11">
        <v>1</v>
      </c>
      <c r="G11" s="11"/>
      <c r="H11" s="11"/>
      <c r="I11" s="5"/>
      <c r="J11" s="13">
        <v>2</v>
      </c>
      <c r="K11" s="13"/>
      <c r="L11" s="13">
        <v>3</v>
      </c>
      <c r="M11" s="13"/>
      <c r="N11" s="13">
        <v>1</v>
      </c>
      <c r="O11" s="13"/>
      <c r="P11" s="13"/>
      <c r="Q11" s="7"/>
    </row>
    <row r="12" spans="1:17">
      <c r="A12" s="9">
        <v>9</v>
      </c>
      <c r="B12" s="10">
        <v>2</v>
      </c>
      <c r="C12" s="11"/>
      <c r="D12" s="11">
        <v>1</v>
      </c>
      <c r="E12" s="11"/>
      <c r="F12" s="11">
        <v>2</v>
      </c>
      <c r="G12" s="11"/>
      <c r="H12" s="11"/>
      <c r="I12" s="5"/>
      <c r="J12" s="13">
        <v>3</v>
      </c>
      <c r="K12" s="13"/>
      <c r="L12" s="13">
        <v>1</v>
      </c>
      <c r="M12" s="13"/>
      <c r="N12" s="13">
        <v>2</v>
      </c>
      <c r="O12" s="13"/>
      <c r="P12" s="13"/>
      <c r="Q12" s="7"/>
    </row>
    <row r="13" spans="1:17">
      <c r="A13" s="9">
        <v>10</v>
      </c>
      <c r="B13" s="10">
        <v>1</v>
      </c>
      <c r="C13" s="11"/>
      <c r="D13" s="11">
        <v>1</v>
      </c>
      <c r="E13" s="11"/>
      <c r="F13" s="11">
        <v>3</v>
      </c>
      <c r="G13" s="11"/>
      <c r="H13" s="11"/>
      <c r="I13" s="5"/>
      <c r="J13" s="13">
        <v>1</v>
      </c>
      <c r="K13" s="13"/>
      <c r="L13" s="13">
        <v>1</v>
      </c>
      <c r="M13" s="13"/>
      <c r="N13" s="13">
        <v>3</v>
      </c>
      <c r="O13" s="13"/>
      <c r="P13" s="13"/>
      <c r="Q13" s="7"/>
    </row>
    <row r="14" spans="1:17">
      <c r="A14" s="9">
        <v>11</v>
      </c>
      <c r="B14" s="10">
        <v>1</v>
      </c>
      <c r="C14" s="11"/>
      <c r="D14" s="11">
        <v>2</v>
      </c>
      <c r="E14" s="11"/>
      <c r="F14" s="11">
        <v>1</v>
      </c>
      <c r="G14" s="11"/>
      <c r="H14" s="11"/>
      <c r="I14" s="5"/>
      <c r="J14" s="13">
        <v>1</v>
      </c>
      <c r="K14" s="13"/>
      <c r="L14" s="13">
        <v>3</v>
      </c>
      <c r="M14" s="13"/>
      <c r="N14" s="13">
        <v>2</v>
      </c>
      <c r="O14" s="13"/>
      <c r="P14" s="13"/>
      <c r="Q14" s="7"/>
    </row>
    <row r="15" spans="1:17">
      <c r="A15" s="9">
        <v>12</v>
      </c>
      <c r="B15" s="10">
        <v>1</v>
      </c>
      <c r="C15" s="11"/>
      <c r="D15" s="11">
        <v>2</v>
      </c>
      <c r="E15" s="11"/>
      <c r="F15" s="11">
        <v>1</v>
      </c>
      <c r="G15" s="11"/>
      <c r="H15" s="11"/>
      <c r="I15" s="5"/>
      <c r="J15" s="13">
        <v>2</v>
      </c>
      <c r="K15" s="13"/>
      <c r="L15" s="13">
        <v>2</v>
      </c>
      <c r="M15" s="13"/>
      <c r="N15" s="13">
        <v>2</v>
      </c>
      <c r="O15" s="13"/>
      <c r="P15" s="13"/>
      <c r="Q15" s="7"/>
    </row>
    <row r="16" spans="1:17">
      <c r="A16" s="9">
        <v>13</v>
      </c>
      <c r="B16" s="10">
        <v>1</v>
      </c>
      <c r="C16" s="11"/>
      <c r="D16" s="11">
        <v>2</v>
      </c>
      <c r="E16" s="11"/>
      <c r="F16" s="11">
        <v>1</v>
      </c>
      <c r="G16" s="11"/>
      <c r="H16" s="11"/>
      <c r="I16" s="5"/>
      <c r="J16" s="13">
        <v>1</v>
      </c>
      <c r="K16" s="13"/>
      <c r="L16" s="13">
        <v>2</v>
      </c>
      <c r="M16" s="13"/>
      <c r="N16" s="13">
        <v>3</v>
      </c>
      <c r="O16" s="13"/>
      <c r="P16" s="13"/>
      <c r="Q16" s="7"/>
    </row>
    <row r="17" spans="1:17">
      <c r="A17" s="9">
        <v>14</v>
      </c>
      <c r="B17" s="10">
        <v>3</v>
      </c>
      <c r="C17" s="11"/>
      <c r="D17" s="11">
        <v>1</v>
      </c>
      <c r="E17" s="11"/>
      <c r="F17" s="11">
        <v>2</v>
      </c>
      <c r="G17" s="11"/>
      <c r="H17" s="11"/>
      <c r="I17" s="5"/>
      <c r="J17" s="13">
        <v>2</v>
      </c>
      <c r="K17" s="13"/>
      <c r="L17" s="13">
        <v>1</v>
      </c>
      <c r="M17" s="13"/>
      <c r="N17" s="13">
        <v>1</v>
      </c>
      <c r="O17" s="13"/>
      <c r="P17" s="13"/>
      <c r="Q17" s="7"/>
    </row>
    <row r="18" spans="1:17">
      <c r="A18" s="9">
        <v>15</v>
      </c>
      <c r="B18" s="10">
        <v>1</v>
      </c>
      <c r="C18" s="11"/>
      <c r="D18" s="11">
        <v>2</v>
      </c>
      <c r="E18" s="11"/>
      <c r="F18" s="11">
        <v>2</v>
      </c>
      <c r="G18" s="11"/>
      <c r="H18" s="11"/>
      <c r="I18" s="5"/>
      <c r="J18" s="13">
        <v>1</v>
      </c>
      <c r="K18" s="13"/>
      <c r="L18" s="13">
        <v>3</v>
      </c>
      <c r="M18" s="13"/>
      <c r="N18" s="13">
        <v>1</v>
      </c>
      <c r="O18" s="13"/>
      <c r="P18" s="13"/>
      <c r="Q18" s="7"/>
    </row>
    <row r="19" spans="1:17">
      <c r="A19" s="9">
        <v>16</v>
      </c>
      <c r="B19" s="10">
        <v>1</v>
      </c>
      <c r="C19" s="11"/>
      <c r="D19" s="11">
        <v>3</v>
      </c>
      <c r="E19" s="11"/>
      <c r="F19" s="11"/>
      <c r="G19" s="11"/>
      <c r="H19" s="11"/>
      <c r="I19" s="5"/>
      <c r="J19" s="13">
        <v>1</v>
      </c>
      <c r="K19" s="13"/>
      <c r="L19" s="13">
        <v>2</v>
      </c>
      <c r="M19" s="13"/>
      <c r="N19" s="13"/>
      <c r="O19" s="13"/>
      <c r="P19" s="13"/>
      <c r="Q19" s="7"/>
    </row>
    <row r="20" spans="1:17">
      <c r="A20" s="9">
        <v>17</v>
      </c>
      <c r="B20" s="10">
        <v>2</v>
      </c>
      <c r="C20" s="11"/>
      <c r="D20" s="11">
        <v>1</v>
      </c>
      <c r="E20" s="11"/>
      <c r="F20" s="11">
        <v>1</v>
      </c>
      <c r="G20" s="11"/>
      <c r="H20" s="11"/>
      <c r="I20" s="5"/>
      <c r="J20" s="13">
        <v>2</v>
      </c>
      <c r="K20" s="13"/>
      <c r="L20" s="13">
        <v>2</v>
      </c>
      <c r="M20" s="13"/>
      <c r="N20" s="13">
        <v>2</v>
      </c>
      <c r="O20" s="13"/>
      <c r="P20" s="13"/>
      <c r="Q20" s="7"/>
    </row>
    <row r="21" spans="1:17">
      <c r="A21" s="9">
        <v>18</v>
      </c>
      <c r="B21" s="10">
        <v>1</v>
      </c>
      <c r="C21" s="11"/>
      <c r="D21" s="11">
        <v>1</v>
      </c>
      <c r="E21" s="11"/>
      <c r="F21" s="11">
        <v>3</v>
      </c>
      <c r="G21" s="11"/>
      <c r="H21" s="11"/>
      <c r="I21" s="5"/>
      <c r="J21" s="13">
        <v>1</v>
      </c>
      <c r="K21" s="13"/>
      <c r="L21" s="13">
        <v>2</v>
      </c>
      <c r="M21" s="13"/>
      <c r="N21" s="13">
        <v>3</v>
      </c>
      <c r="O21" s="13"/>
      <c r="P21" s="13"/>
      <c r="Q21" s="7"/>
    </row>
    <row r="22" spans="1:17">
      <c r="A22" s="9">
        <v>19</v>
      </c>
      <c r="B22" s="10">
        <v>2</v>
      </c>
      <c r="C22" s="11"/>
      <c r="D22" s="11">
        <v>1</v>
      </c>
      <c r="E22" s="11"/>
      <c r="F22" s="11">
        <v>2</v>
      </c>
      <c r="G22" s="11"/>
      <c r="H22" s="11"/>
      <c r="I22" s="5"/>
      <c r="J22" s="13">
        <v>2</v>
      </c>
      <c r="K22" s="13"/>
      <c r="L22" s="13">
        <v>1</v>
      </c>
      <c r="M22" s="13"/>
      <c r="N22" s="13">
        <v>2</v>
      </c>
      <c r="O22" s="13"/>
      <c r="P22" s="13"/>
      <c r="Q22" s="7"/>
    </row>
    <row r="23" spans="1:17">
      <c r="A23" s="9">
        <v>20</v>
      </c>
      <c r="B23" s="10"/>
      <c r="C23" s="11"/>
      <c r="D23" s="11">
        <v>1</v>
      </c>
      <c r="E23" s="11"/>
      <c r="F23" s="11">
        <v>1</v>
      </c>
      <c r="G23" s="11"/>
      <c r="H23" s="11"/>
      <c r="I23" s="5"/>
      <c r="J23" s="13"/>
      <c r="K23" s="13"/>
      <c r="L23" s="13">
        <v>2</v>
      </c>
      <c r="M23" s="13"/>
      <c r="N23" s="13">
        <v>2</v>
      </c>
      <c r="O23" s="13"/>
      <c r="P23" s="13"/>
      <c r="Q23" s="7"/>
    </row>
    <row r="24" spans="1:17">
      <c r="A24" s="18">
        <v>21</v>
      </c>
      <c r="B24" s="10"/>
      <c r="C24" s="11"/>
      <c r="D24" s="11"/>
      <c r="E24" s="11"/>
      <c r="F24" s="11"/>
      <c r="G24" s="11"/>
      <c r="H24" s="11"/>
      <c r="I24" s="5"/>
      <c r="J24" s="13"/>
      <c r="K24" s="13"/>
      <c r="L24" s="13"/>
      <c r="M24" s="13"/>
      <c r="N24" s="13"/>
      <c r="O24" s="13"/>
      <c r="P24" s="13"/>
      <c r="Q24" s="7"/>
    </row>
    <row r="25" spans="1:17">
      <c r="A25" s="18">
        <v>22</v>
      </c>
      <c r="B25" s="19"/>
      <c r="C25" s="17"/>
      <c r="D25" s="11"/>
      <c r="E25" s="11"/>
      <c r="F25" s="17"/>
      <c r="G25" s="17"/>
      <c r="H25" s="11"/>
      <c r="I25" s="5"/>
      <c r="J25" s="16"/>
      <c r="K25" s="16"/>
      <c r="L25" s="13"/>
      <c r="M25" s="13"/>
      <c r="N25" s="16"/>
      <c r="O25" s="16"/>
      <c r="P25" s="16"/>
      <c r="Q25" s="7"/>
    </row>
    <row r="26" spans="1:17">
      <c r="A26" s="21" t="s">
        <v>11</v>
      </c>
      <c r="B26" s="22">
        <f t="shared" ref="B26:Q26" si="0">AVERAGE(B4:B25)</f>
        <v>1.5263157894736843</v>
      </c>
      <c r="C26" s="23" t="e">
        <f t="shared" si="0"/>
        <v>#DIV/0!</v>
      </c>
      <c r="D26" s="23">
        <f t="shared" si="0"/>
        <v>1.55</v>
      </c>
      <c r="E26" s="23" t="e">
        <f t="shared" si="0"/>
        <v>#DIV/0!</v>
      </c>
      <c r="F26" s="23">
        <f t="shared" si="0"/>
        <v>1.631578947368421</v>
      </c>
      <c r="G26" s="23" t="e">
        <f t="shared" si="0"/>
        <v>#DIV/0!</v>
      </c>
      <c r="H26" s="23" t="e">
        <f t="shared" si="0"/>
        <v>#DIV/0!</v>
      </c>
      <c r="I26" s="24" t="e">
        <f t="shared" si="0"/>
        <v>#DIV/0!</v>
      </c>
      <c r="J26" s="25">
        <f t="shared" si="0"/>
        <v>1.5789473684210527</v>
      </c>
      <c r="K26" s="25" t="e">
        <f t="shared" si="0"/>
        <v>#DIV/0!</v>
      </c>
      <c r="L26" s="25">
        <f t="shared" si="0"/>
        <v>1.85</v>
      </c>
      <c r="M26" s="25" t="e">
        <f t="shared" si="0"/>
        <v>#DIV/0!</v>
      </c>
      <c r="N26" s="25">
        <f t="shared" si="0"/>
        <v>1.9473684210526316</v>
      </c>
      <c r="O26" s="25" t="e">
        <f t="shared" si="0"/>
        <v>#DIV/0!</v>
      </c>
      <c r="P26" s="25" t="e">
        <f t="shared" si="0"/>
        <v>#DIV/0!</v>
      </c>
      <c r="Q26" s="26" t="e">
        <f t="shared" si="0"/>
        <v>#DIV/0!</v>
      </c>
    </row>
    <row r="27" spans="1:17">
      <c r="A27" s="27" t="s">
        <v>12</v>
      </c>
      <c r="B27" s="49">
        <v>0.05</v>
      </c>
      <c r="C27" s="35"/>
      <c r="D27" s="36"/>
      <c r="E27" s="36"/>
      <c r="F27" s="36">
        <f>4/19</f>
        <v>0.21052631578947367</v>
      </c>
      <c r="G27" s="36"/>
      <c r="H27" s="98"/>
      <c r="I27" s="99"/>
      <c r="J27" s="32">
        <v>0.05</v>
      </c>
      <c r="K27" s="32"/>
      <c r="L27" s="33"/>
      <c r="M27" s="33"/>
      <c r="N27" s="33">
        <f>5/19</f>
        <v>0.26315789473684209</v>
      </c>
      <c r="O27" s="33"/>
      <c r="P27" s="100"/>
      <c r="Q27" s="101"/>
    </row>
    <row r="28" spans="1:17">
      <c r="A28" s="41" t="s">
        <v>13</v>
      </c>
      <c r="B28" s="128" t="e">
        <f>AVERAGE(C27,E27,G27,I27)</f>
        <v>#DIV/0!</v>
      </c>
      <c r="C28" s="129"/>
      <c r="D28" s="129"/>
      <c r="E28" s="129"/>
      <c r="F28" s="129"/>
      <c r="G28" s="129"/>
      <c r="H28" s="129"/>
      <c r="I28" s="129"/>
      <c r="J28" s="130" t="e">
        <f>AVERAGE(K27,M27,O27,Q27)</f>
        <v>#DIV/0!</v>
      </c>
      <c r="K28" s="129"/>
      <c r="L28" s="129"/>
      <c r="M28" s="129"/>
      <c r="N28" s="129"/>
      <c r="O28" s="129"/>
      <c r="P28" s="129"/>
      <c r="Q28" s="129"/>
    </row>
    <row r="29" spans="1:17">
      <c r="A29" s="42" t="s">
        <v>14</v>
      </c>
      <c r="B29" s="43">
        <f t="shared" ref="B29:Q29" si="1">STDEV(B4:B25)</f>
        <v>0.61177529032149802</v>
      </c>
      <c r="C29" s="43" t="e">
        <f t="shared" si="1"/>
        <v>#DIV/0!</v>
      </c>
      <c r="D29" s="43">
        <f t="shared" si="1"/>
        <v>0.68633274115325982</v>
      </c>
      <c r="E29" s="43" t="e">
        <f t="shared" si="1"/>
        <v>#DIV/0!</v>
      </c>
      <c r="F29" s="43">
        <f t="shared" si="1"/>
        <v>0.8306975860878395</v>
      </c>
      <c r="G29" s="43" t="e">
        <f t="shared" si="1"/>
        <v>#DIV/0!</v>
      </c>
      <c r="H29" s="43" t="e">
        <f t="shared" si="1"/>
        <v>#DIV/0!</v>
      </c>
      <c r="I29" s="44" t="e">
        <f t="shared" si="1"/>
        <v>#DIV/0!</v>
      </c>
      <c r="J29" s="45">
        <f t="shared" si="1"/>
        <v>0.60697697866688383</v>
      </c>
      <c r="K29" s="45" t="e">
        <f t="shared" si="1"/>
        <v>#DIV/0!</v>
      </c>
      <c r="L29" s="45">
        <f t="shared" si="1"/>
        <v>0.67082039324993681</v>
      </c>
      <c r="M29" s="45" t="e">
        <f t="shared" si="1"/>
        <v>#DIV/0!</v>
      </c>
      <c r="N29" s="45">
        <f t="shared" si="1"/>
        <v>0.77986353582080237</v>
      </c>
      <c r="O29" s="45" t="e">
        <f t="shared" si="1"/>
        <v>#DIV/0!</v>
      </c>
      <c r="P29" s="45" t="e">
        <f t="shared" si="1"/>
        <v>#DIV/0!</v>
      </c>
      <c r="Q29" s="46" t="e">
        <f t="shared" si="1"/>
        <v>#DIV/0!</v>
      </c>
    </row>
    <row r="30" spans="1:17">
      <c r="A30" s="42" t="s">
        <v>15</v>
      </c>
      <c r="B30" s="120" t="e">
        <f>AVERAGE(B29:C29)</f>
        <v>#DIV/0!</v>
      </c>
      <c r="C30" s="108"/>
      <c r="D30" s="120" t="e">
        <f>AVERAGE(D29:E29)</f>
        <v>#DIV/0!</v>
      </c>
      <c r="E30" s="108"/>
      <c r="F30" s="120" t="e">
        <f>AVERAGE(F29:G29)</f>
        <v>#DIV/0!</v>
      </c>
      <c r="G30" s="108"/>
      <c r="H30" s="120" t="e">
        <f>AVERAGE(H29:I29)</f>
        <v>#DIV/0!</v>
      </c>
      <c r="I30" s="117"/>
      <c r="J30" s="143" t="e">
        <f>AVERAGE(J29:K29)</f>
        <v>#DIV/0!</v>
      </c>
      <c r="K30" s="108"/>
      <c r="L30" s="143" t="e">
        <f>AVERAGE(L29:M29)</f>
        <v>#DIV/0!</v>
      </c>
      <c r="M30" s="108"/>
      <c r="N30" s="143" t="e">
        <f>AVERAGE(N29:O29)</f>
        <v>#DIV/0!</v>
      </c>
      <c r="O30" s="108"/>
      <c r="P30" s="143" t="e">
        <f>AVERAGE(P29:Q29)</f>
        <v>#DIV/0!</v>
      </c>
      <c r="Q30" s="117"/>
    </row>
    <row r="31" spans="1:17">
      <c r="A31" s="47" t="s">
        <v>16</v>
      </c>
      <c r="B31" s="119" t="e">
        <f>(C26-B26)/B30</f>
        <v>#DIV/0!</v>
      </c>
      <c r="C31" s="112"/>
      <c r="D31" s="118" t="e">
        <f>(E26-D26)/D30</f>
        <v>#DIV/0!</v>
      </c>
      <c r="E31" s="112"/>
      <c r="F31" s="118" t="e">
        <f>(G26-F26)/F30</f>
        <v>#DIV/0!</v>
      </c>
      <c r="G31" s="112"/>
      <c r="H31" s="118" t="e">
        <f>(I26-H26)/H30</f>
        <v>#DIV/0!</v>
      </c>
      <c r="I31" s="112"/>
      <c r="J31" s="119" t="e">
        <f>(K26-J26)/J30</f>
        <v>#DIV/0!</v>
      </c>
      <c r="K31" s="112"/>
      <c r="L31" s="118" t="e">
        <f>(M26-L26)/L30</f>
        <v>#DIV/0!</v>
      </c>
      <c r="M31" s="112"/>
      <c r="N31" s="118" t="e">
        <f>(O26-N26)/N30</f>
        <v>#DIV/0!</v>
      </c>
      <c r="O31" s="112"/>
      <c r="P31" s="118" t="e">
        <f>(Q26-P26)/P30</f>
        <v>#DIV/0!</v>
      </c>
      <c r="Q31" s="112"/>
    </row>
    <row r="32" spans="1:17">
      <c r="A32" s="47" t="s">
        <v>17</v>
      </c>
      <c r="B32" s="119" t="e">
        <f>AVERAGE(B31,D31,F31,H31)</f>
        <v>#DIV/0!</v>
      </c>
      <c r="C32" s="114"/>
      <c r="D32" s="114"/>
      <c r="E32" s="114"/>
      <c r="F32" s="114"/>
      <c r="G32" s="114"/>
      <c r="H32" s="114"/>
      <c r="I32" s="112"/>
      <c r="J32" s="119" t="e">
        <f>AVERAGE(J31,L31,N31,P31)</f>
        <v>#DIV/0!</v>
      </c>
      <c r="K32" s="114"/>
      <c r="L32" s="114"/>
      <c r="M32" s="114"/>
      <c r="N32" s="114"/>
      <c r="O32" s="114"/>
      <c r="P32" s="114"/>
      <c r="Q32" s="112"/>
    </row>
  </sheetData>
  <mergeCells count="30">
    <mergeCell ref="N31:O31"/>
    <mergeCell ref="P31:Q31"/>
    <mergeCell ref="B32:I32"/>
    <mergeCell ref="J32:Q32"/>
    <mergeCell ref="B30:C30"/>
    <mergeCell ref="B31:C31"/>
    <mergeCell ref="D31:E31"/>
    <mergeCell ref="F31:G31"/>
    <mergeCell ref="H31:I31"/>
    <mergeCell ref="J31:K31"/>
    <mergeCell ref="L31:M31"/>
    <mergeCell ref="H30:I30"/>
    <mergeCell ref="J30:K30"/>
    <mergeCell ref="L30:M30"/>
    <mergeCell ref="N30:O30"/>
    <mergeCell ref="L3:M3"/>
    <mergeCell ref="N3:O3"/>
    <mergeCell ref="B28:I28"/>
    <mergeCell ref="J28:Q28"/>
    <mergeCell ref="D30:E30"/>
    <mergeCell ref="F30:G30"/>
    <mergeCell ref="P30:Q30"/>
    <mergeCell ref="B1:I1"/>
    <mergeCell ref="J1:Q1"/>
    <mergeCell ref="B3:C3"/>
    <mergeCell ref="D3:E3"/>
    <mergeCell ref="F3:G3"/>
    <mergeCell ref="H3:I3"/>
    <mergeCell ref="J3:K3"/>
    <mergeCell ref="P3:Q3"/>
  </mergeCells>
  <conditionalFormatting sqref="B4:Q25">
    <cfRule type="containsText" dxfId="11" priority="1" operator="containsText" text="4">
      <formula>NOT(ISERROR(SEARCH(("4"),(B4))))</formula>
    </cfRule>
  </conditionalFormatting>
  <conditionalFormatting sqref="B4:Q25">
    <cfRule type="containsText" dxfId="10" priority="2" operator="containsText" text="3">
      <formula>NOT(ISERROR(SEARCH(("3"),(B4))))</formula>
    </cfRule>
  </conditionalFormatting>
  <conditionalFormatting sqref="B4:Q25">
    <cfRule type="containsText" dxfId="9" priority="3" operator="containsText" text="2">
      <formula>NOT(ISERROR(SEARCH(("2"),(B4))))</formula>
    </cfRule>
  </conditionalFormatting>
  <conditionalFormatting sqref="B4:Q25">
    <cfRule type="containsText" dxfId="8" priority="4" operator="containsText" text="1">
      <formula>NOT(ISERROR(SEARCH(("1"),(B4))))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Y32"/>
  <sheetViews>
    <sheetView workbookViewId="0"/>
  </sheetViews>
  <sheetFormatPr baseColWidth="10" defaultColWidth="14.5" defaultRowHeight="15.75" customHeight="1" x14ac:dyDescent="0"/>
  <cols>
    <col min="2" max="3" width="9.1640625" customWidth="1"/>
    <col min="4" max="4" width="8.5" customWidth="1"/>
    <col min="5" max="6" width="9" customWidth="1"/>
    <col min="7" max="7" width="8.5" customWidth="1"/>
    <col min="8" max="8" width="8" customWidth="1"/>
    <col min="9" max="9" width="8.6640625" customWidth="1"/>
    <col min="10" max="10" width="8.5" customWidth="1"/>
    <col min="11" max="11" width="8.83203125" customWidth="1"/>
    <col min="12" max="12" width="8.5" customWidth="1"/>
    <col min="13" max="13" width="8.83203125" customWidth="1"/>
    <col min="14" max="15" width="8.5" customWidth="1"/>
    <col min="16" max="16" width="7.5" customWidth="1"/>
    <col min="17" max="17" width="8.1640625" customWidth="1"/>
    <col min="18" max="18" width="7.83203125" customWidth="1"/>
    <col min="19" max="20" width="8.1640625" customWidth="1"/>
    <col min="21" max="21" width="8.33203125" customWidth="1"/>
    <col min="22" max="22" width="7.33203125" customWidth="1"/>
    <col min="23" max="23" width="8.5" customWidth="1"/>
    <col min="24" max="25" width="8.1640625" customWidth="1"/>
  </cols>
  <sheetData>
    <row r="1" spans="1:25">
      <c r="A1" s="1" t="s">
        <v>0</v>
      </c>
      <c r="B1" s="125" t="s">
        <v>30</v>
      </c>
      <c r="C1" s="114"/>
      <c r="D1" s="114"/>
      <c r="E1" s="114"/>
      <c r="F1" s="114"/>
      <c r="G1" s="114"/>
      <c r="H1" s="114"/>
      <c r="I1" s="124"/>
      <c r="J1" s="111" t="s">
        <v>4</v>
      </c>
      <c r="K1" s="114"/>
      <c r="L1" s="114"/>
      <c r="M1" s="114"/>
      <c r="N1" s="114"/>
      <c r="O1" s="114"/>
      <c r="P1" s="114"/>
      <c r="Q1" s="124"/>
      <c r="R1" s="126" t="s">
        <v>29</v>
      </c>
      <c r="S1" s="114"/>
      <c r="T1" s="114"/>
      <c r="U1" s="114"/>
      <c r="V1" s="114"/>
      <c r="W1" s="114"/>
      <c r="X1" s="114"/>
      <c r="Y1" s="124"/>
    </row>
    <row r="2" spans="1:25" ht="15.75" customHeight="1">
      <c r="A2" s="2"/>
      <c r="B2" s="3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7"/>
      <c r="R2" s="4"/>
      <c r="S2" s="4"/>
      <c r="T2" s="4"/>
      <c r="U2" s="4"/>
      <c r="V2" s="4"/>
      <c r="W2" s="4"/>
      <c r="X2" s="4"/>
      <c r="Y2" s="5"/>
    </row>
    <row r="3" spans="1:25">
      <c r="A3" s="8" t="s">
        <v>5</v>
      </c>
      <c r="B3" s="127" t="s">
        <v>6</v>
      </c>
      <c r="C3" s="122"/>
      <c r="D3" s="109" t="s">
        <v>7</v>
      </c>
      <c r="E3" s="122"/>
      <c r="F3" s="109" t="s">
        <v>8</v>
      </c>
      <c r="G3" s="122"/>
      <c r="H3" s="109" t="s">
        <v>9</v>
      </c>
      <c r="I3" s="110"/>
      <c r="J3" s="111" t="s">
        <v>6</v>
      </c>
      <c r="K3" s="112"/>
      <c r="L3" s="121" t="s">
        <v>7</v>
      </c>
      <c r="M3" s="122"/>
      <c r="N3" s="123" t="s">
        <v>8</v>
      </c>
      <c r="O3" s="122"/>
      <c r="P3" s="123" t="s">
        <v>9</v>
      </c>
      <c r="Q3" s="110"/>
      <c r="R3" s="109" t="s">
        <v>6</v>
      </c>
      <c r="S3" s="122"/>
      <c r="T3" s="109" t="s">
        <v>7</v>
      </c>
      <c r="U3" s="122"/>
      <c r="V3" s="109" t="s">
        <v>8</v>
      </c>
      <c r="W3" s="122"/>
      <c r="X3" s="109" t="s">
        <v>9</v>
      </c>
      <c r="Y3" s="110"/>
    </row>
    <row r="4" spans="1:25">
      <c r="A4" s="9">
        <v>1</v>
      </c>
      <c r="B4" s="10"/>
      <c r="C4" s="11"/>
      <c r="D4" s="11"/>
      <c r="E4" s="17"/>
      <c r="F4" s="11"/>
      <c r="G4" s="17"/>
      <c r="H4" s="17"/>
      <c r="I4" s="5"/>
      <c r="J4" s="13"/>
      <c r="K4" s="16"/>
      <c r="L4" s="13"/>
      <c r="M4" s="16"/>
      <c r="N4" s="13"/>
      <c r="O4" s="16"/>
      <c r="P4" s="16"/>
      <c r="Q4" s="7"/>
      <c r="R4" s="11"/>
      <c r="S4" s="17"/>
      <c r="T4" s="11"/>
      <c r="U4" s="17"/>
      <c r="V4" s="17"/>
      <c r="W4" s="17"/>
      <c r="X4" s="17"/>
      <c r="Y4" s="5"/>
    </row>
    <row r="5" spans="1:25">
      <c r="A5" s="9">
        <v>2</v>
      </c>
      <c r="B5" s="10"/>
      <c r="C5" s="17"/>
      <c r="D5" s="11"/>
      <c r="E5" s="17"/>
      <c r="F5" s="11"/>
      <c r="G5" s="17"/>
      <c r="H5" s="17"/>
      <c r="I5" s="5"/>
      <c r="J5" s="13"/>
      <c r="K5" s="16"/>
      <c r="L5" s="13"/>
      <c r="M5" s="16"/>
      <c r="N5" s="13"/>
      <c r="O5" s="16"/>
      <c r="P5" s="16"/>
      <c r="Q5" s="7"/>
      <c r="R5" s="11"/>
      <c r="S5" s="17"/>
      <c r="T5" s="11"/>
      <c r="U5" s="17"/>
      <c r="V5" s="17"/>
      <c r="W5" s="17"/>
      <c r="X5" s="17"/>
      <c r="Y5" s="5"/>
    </row>
    <row r="6" spans="1:25">
      <c r="A6" s="9">
        <v>3</v>
      </c>
      <c r="B6" s="10"/>
      <c r="C6" s="11"/>
      <c r="D6" s="11"/>
      <c r="E6" s="17"/>
      <c r="F6" s="11"/>
      <c r="G6" s="17"/>
      <c r="H6" s="17"/>
      <c r="I6" s="5"/>
      <c r="J6" s="13"/>
      <c r="K6" s="16"/>
      <c r="L6" s="13"/>
      <c r="M6" s="16"/>
      <c r="N6" s="13"/>
      <c r="O6" s="16"/>
      <c r="P6" s="16"/>
      <c r="Q6" s="7"/>
      <c r="R6" s="11"/>
      <c r="S6" s="17"/>
      <c r="T6" s="11"/>
      <c r="U6" s="17"/>
      <c r="V6" s="17"/>
      <c r="W6" s="17"/>
      <c r="X6" s="17"/>
      <c r="Y6" s="5"/>
    </row>
    <row r="7" spans="1:25">
      <c r="A7" s="9">
        <v>4</v>
      </c>
      <c r="B7" s="10"/>
      <c r="C7" s="17"/>
      <c r="D7" s="11"/>
      <c r="E7" s="17"/>
      <c r="F7" s="11"/>
      <c r="G7" s="17"/>
      <c r="H7" s="17"/>
      <c r="I7" s="5"/>
      <c r="J7" s="13"/>
      <c r="K7" s="16"/>
      <c r="L7" s="13"/>
      <c r="M7" s="16"/>
      <c r="N7" s="13"/>
      <c r="O7" s="16"/>
      <c r="P7" s="16"/>
      <c r="Q7" s="7"/>
      <c r="R7" s="11"/>
      <c r="S7" s="17"/>
      <c r="T7" s="11"/>
      <c r="U7" s="17"/>
      <c r="V7" s="17"/>
      <c r="W7" s="17"/>
      <c r="X7" s="17"/>
      <c r="Y7" s="5"/>
    </row>
    <row r="8" spans="1:25">
      <c r="A8" s="9">
        <v>5</v>
      </c>
      <c r="B8" s="10"/>
      <c r="C8" s="17"/>
      <c r="D8" s="11"/>
      <c r="E8" s="17"/>
      <c r="F8" s="17"/>
      <c r="G8" s="17"/>
      <c r="H8" s="17"/>
      <c r="I8" s="5"/>
      <c r="J8" s="13"/>
      <c r="K8" s="16"/>
      <c r="L8" s="13"/>
      <c r="M8" s="16"/>
      <c r="N8" s="16"/>
      <c r="O8" s="16"/>
      <c r="P8" s="16"/>
      <c r="Q8" s="7"/>
      <c r="R8" s="11"/>
      <c r="S8" s="17"/>
      <c r="T8" s="11"/>
      <c r="U8" s="17"/>
      <c r="V8" s="17"/>
      <c r="W8" s="17"/>
      <c r="X8" s="17"/>
      <c r="Y8" s="5"/>
    </row>
    <row r="9" spans="1:25">
      <c r="A9" s="9">
        <v>6</v>
      </c>
      <c r="B9" s="10"/>
      <c r="C9" s="17"/>
      <c r="D9" s="11"/>
      <c r="E9" s="17"/>
      <c r="F9" s="17"/>
      <c r="G9" s="17"/>
      <c r="H9" s="17"/>
      <c r="I9" s="5"/>
      <c r="J9" s="13"/>
      <c r="K9" s="16"/>
      <c r="L9" s="13"/>
      <c r="M9" s="16"/>
      <c r="N9" s="16"/>
      <c r="O9" s="16"/>
      <c r="P9" s="16"/>
      <c r="Q9" s="7"/>
      <c r="R9" s="11"/>
      <c r="S9" s="17"/>
      <c r="T9" s="11"/>
      <c r="U9" s="17"/>
      <c r="V9" s="17"/>
      <c r="W9" s="17"/>
      <c r="X9" s="17"/>
      <c r="Y9" s="5"/>
    </row>
    <row r="10" spans="1:25">
      <c r="A10" s="9">
        <v>7</v>
      </c>
      <c r="B10" s="10"/>
      <c r="C10" s="17"/>
      <c r="D10" s="11"/>
      <c r="E10" s="17"/>
      <c r="F10" s="11"/>
      <c r="G10" s="17"/>
      <c r="H10" s="17"/>
      <c r="I10" s="5"/>
      <c r="J10" s="13"/>
      <c r="K10" s="16"/>
      <c r="L10" s="13"/>
      <c r="M10" s="16"/>
      <c r="N10" s="13"/>
      <c r="O10" s="16"/>
      <c r="P10" s="16"/>
      <c r="Q10" s="7"/>
      <c r="R10" s="11"/>
      <c r="S10" s="17"/>
      <c r="T10" s="11"/>
      <c r="U10" s="17"/>
      <c r="V10" s="17"/>
      <c r="W10" s="17"/>
      <c r="X10" s="17"/>
      <c r="Y10" s="5"/>
    </row>
    <row r="11" spans="1:25">
      <c r="A11" s="9">
        <v>8</v>
      </c>
      <c r="B11" s="10"/>
      <c r="C11" s="17"/>
      <c r="D11" s="11"/>
      <c r="E11" s="17"/>
      <c r="F11" s="11"/>
      <c r="G11" s="17"/>
      <c r="H11" s="17"/>
      <c r="I11" s="5"/>
      <c r="J11" s="13"/>
      <c r="K11" s="16"/>
      <c r="L11" s="13"/>
      <c r="M11" s="16"/>
      <c r="N11" s="13"/>
      <c r="O11" s="16"/>
      <c r="P11" s="16"/>
      <c r="Q11" s="7"/>
      <c r="R11" s="11"/>
      <c r="S11" s="17"/>
      <c r="T11" s="11"/>
      <c r="U11" s="17"/>
      <c r="V11" s="17"/>
      <c r="W11" s="17"/>
      <c r="X11" s="17"/>
      <c r="Y11" s="5"/>
    </row>
    <row r="12" spans="1:25">
      <c r="A12" s="9">
        <v>9</v>
      </c>
      <c r="B12" s="10"/>
      <c r="C12" s="17"/>
      <c r="D12" s="11"/>
      <c r="E12" s="17"/>
      <c r="F12" s="17"/>
      <c r="G12" s="17"/>
      <c r="H12" s="17"/>
      <c r="I12" s="5"/>
      <c r="J12" s="13"/>
      <c r="K12" s="16"/>
      <c r="L12" s="13"/>
      <c r="M12" s="16"/>
      <c r="N12" s="16"/>
      <c r="O12" s="16"/>
      <c r="P12" s="16"/>
      <c r="Q12" s="7"/>
      <c r="R12" s="11"/>
      <c r="S12" s="17"/>
      <c r="T12" s="11"/>
      <c r="U12" s="17"/>
      <c r="V12" s="17"/>
      <c r="W12" s="17"/>
      <c r="X12" s="17"/>
      <c r="Y12" s="5"/>
    </row>
    <row r="13" spans="1:25">
      <c r="A13" s="9">
        <v>10</v>
      </c>
      <c r="B13" s="10"/>
      <c r="C13" s="17"/>
      <c r="D13" s="11"/>
      <c r="E13" s="17"/>
      <c r="F13" s="11"/>
      <c r="G13" s="17"/>
      <c r="H13" s="17"/>
      <c r="I13" s="5"/>
      <c r="J13" s="13"/>
      <c r="K13" s="16"/>
      <c r="L13" s="13"/>
      <c r="M13" s="16"/>
      <c r="N13" s="13"/>
      <c r="O13" s="16"/>
      <c r="P13" s="16"/>
      <c r="Q13" s="7"/>
      <c r="R13" s="11"/>
      <c r="S13" s="17"/>
      <c r="T13" s="11"/>
      <c r="U13" s="17"/>
      <c r="V13" s="17"/>
      <c r="W13" s="17"/>
      <c r="X13" s="17"/>
      <c r="Y13" s="5"/>
    </row>
    <row r="14" spans="1:25">
      <c r="A14" s="9">
        <v>11</v>
      </c>
      <c r="B14" s="10"/>
      <c r="C14" s="17"/>
      <c r="D14" s="11"/>
      <c r="E14" s="17"/>
      <c r="F14" s="11"/>
      <c r="G14" s="17"/>
      <c r="H14" s="17"/>
      <c r="I14" s="5"/>
      <c r="J14" s="13"/>
      <c r="K14" s="16"/>
      <c r="L14" s="13"/>
      <c r="M14" s="16"/>
      <c r="N14" s="13"/>
      <c r="O14" s="16"/>
      <c r="P14" s="16"/>
      <c r="Q14" s="7"/>
      <c r="R14" s="11"/>
      <c r="S14" s="17"/>
      <c r="T14" s="11"/>
      <c r="U14" s="17"/>
      <c r="V14" s="17"/>
      <c r="W14" s="17"/>
      <c r="X14" s="17"/>
      <c r="Y14" s="5"/>
    </row>
    <row r="15" spans="1:25">
      <c r="A15" s="9">
        <v>12</v>
      </c>
      <c r="B15" s="10"/>
      <c r="C15" s="17"/>
      <c r="D15" s="11"/>
      <c r="E15" s="17"/>
      <c r="F15" s="11"/>
      <c r="G15" s="17"/>
      <c r="H15" s="17"/>
      <c r="I15" s="5"/>
      <c r="J15" s="13"/>
      <c r="K15" s="16"/>
      <c r="L15" s="13"/>
      <c r="M15" s="16"/>
      <c r="N15" s="13"/>
      <c r="O15" s="16"/>
      <c r="P15" s="16"/>
      <c r="Q15" s="7"/>
      <c r="R15" s="11"/>
      <c r="S15" s="17"/>
      <c r="T15" s="11"/>
      <c r="U15" s="17"/>
      <c r="V15" s="17"/>
      <c r="W15" s="17"/>
      <c r="X15" s="17"/>
      <c r="Y15" s="5"/>
    </row>
    <row r="16" spans="1:25">
      <c r="A16" s="9">
        <v>13</v>
      </c>
      <c r="B16" s="10"/>
      <c r="C16" s="17"/>
      <c r="D16" s="11"/>
      <c r="E16" s="17"/>
      <c r="F16" s="11"/>
      <c r="G16" s="17"/>
      <c r="H16" s="17"/>
      <c r="I16" s="5"/>
      <c r="J16" s="13"/>
      <c r="K16" s="16"/>
      <c r="L16" s="13"/>
      <c r="M16" s="16"/>
      <c r="N16" s="13"/>
      <c r="O16" s="16"/>
      <c r="P16" s="16"/>
      <c r="Q16" s="7"/>
      <c r="R16" s="11"/>
      <c r="S16" s="17"/>
      <c r="T16" s="11"/>
      <c r="U16" s="17"/>
      <c r="V16" s="17"/>
      <c r="W16" s="17"/>
      <c r="X16" s="17"/>
      <c r="Y16" s="5"/>
    </row>
    <row r="17" spans="1:25">
      <c r="A17" s="9">
        <v>14</v>
      </c>
      <c r="B17" s="10"/>
      <c r="C17" s="17"/>
      <c r="D17" s="11"/>
      <c r="E17" s="17"/>
      <c r="F17" s="11"/>
      <c r="G17" s="17"/>
      <c r="H17" s="17"/>
      <c r="I17" s="5"/>
      <c r="J17" s="13"/>
      <c r="K17" s="16"/>
      <c r="L17" s="13"/>
      <c r="M17" s="16"/>
      <c r="N17" s="13"/>
      <c r="O17" s="16"/>
      <c r="P17" s="16"/>
      <c r="Q17" s="7"/>
      <c r="R17" s="11"/>
      <c r="S17" s="17"/>
      <c r="T17" s="11"/>
      <c r="U17" s="17"/>
      <c r="V17" s="17"/>
      <c r="W17" s="17"/>
      <c r="X17" s="17"/>
      <c r="Y17" s="5"/>
    </row>
    <row r="18" spans="1:25">
      <c r="A18" s="9">
        <v>15</v>
      </c>
      <c r="B18" s="10"/>
      <c r="C18" s="17"/>
      <c r="D18" s="11"/>
      <c r="E18" s="17"/>
      <c r="F18" s="11"/>
      <c r="G18" s="17"/>
      <c r="H18" s="17"/>
      <c r="I18" s="5"/>
      <c r="J18" s="13"/>
      <c r="K18" s="16"/>
      <c r="L18" s="13"/>
      <c r="M18" s="16"/>
      <c r="N18" s="13"/>
      <c r="O18" s="16"/>
      <c r="P18" s="16"/>
      <c r="Q18" s="7"/>
      <c r="R18" s="11"/>
      <c r="S18" s="17"/>
      <c r="T18" s="11"/>
      <c r="U18" s="17"/>
      <c r="V18" s="17"/>
      <c r="W18" s="17"/>
      <c r="X18" s="17"/>
      <c r="Y18" s="5"/>
    </row>
    <row r="19" spans="1:25">
      <c r="A19" s="9">
        <v>16</v>
      </c>
      <c r="B19" s="10"/>
      <c r="C19" s="17"/>
      <c r="D19" s="11"/>
      <c r="E19" s="17"/>
      <c r="F19" s="17"/>
      <c r="G19" s="17"/>
      <c r="H19" s="17"/>
      <c r="I19" s="5"/>
      <c r="J19" s="13"/>
      <c r="K19" s="16"/>
      <c r="L19" s="13"/>
      <c r="M19" s="16"/>
      <c r="N19" s="16"/>
      <c r="O19" s="16"/>
      <c r="P19" s="16"/>
      <c r="Q19" s="7"/>
      <c r="R19" s="11"/>
      <c r="S19" s="17"/>
      <c r="T19" s="11"/>
      <c r="U19" s="17"/>
      <c r="V19" s="17"/>
      <c r="W19" s="17"/>
      <c r="X19" s="17"/>
      <c r="Y19" s="5"/>
    </row>
    <row r="20" spans="1:25">
      <c r="A20" s="9">
        <v>17</v>
      </c>
      <c r="B20" s="10"/>
      <c r="C20" s="17"/>
      <c r="D20" s="11"/>
      <c r="E20" s="11"/>
      <c r="F20" s="11"/>
      <c r="G20" s="17"/>
      <c r="H20" s="17"/>
      <c r="I20" s="5"/>
      <c r="J20" s="13"/>
      <c r="K20" s="16"/>
      <c r="L20" s="13"/>
      <c r="M20" s="16"/>
      <c r="N20" s="13"/>
      <c r="O20" s="16"/>
      <c r="P20" s="16"/>
      <c r="Q20" s="7"/>
      <c r="R20" s="11"/>
      <c r="S20" s="17"/>
      <c r="T20" s="11"/>
      <c r="U20" s="17"/>
      <c r="V20" s="17"/>
      <c r="W20" s="17"/>
      <c r="X20" s="17"/>
      <c r="Y20" s="5"/>
    </row>
    <row r="21" spans="1:25">
      <c r="A21" s="9">
        <v>18</v>
      </c>
      <c r="B21" s="10"/>
      <c r="C21" s="17"/>
      <c r="D21" s="11"/>
      <c r="E21" s="17"/>
      <c r="F21" s="11"/>
      <c r="G21" s="17"/>
      <c r="H21" s="17"/>
      <c r="I21" s="5"/>
      <c r="J21" s="13"/>
      <c r="K21" s="16"/>
      <c r="L21" s="13"/>
      <c r="M21" s="16"/>
      <c r="N21" s="13"/>
      <c r="O21" s="16"/>
      <c r="P21" s="16"/>
      <c r="Q21" s="7"/>
      <c r="R21" s="11"/>
      <c r="S21" s="17"/>
      <c r="T21" s="11"/>
      <c r="U21" s="17"/>
      <c r="V21" s="17"/>
      <c r="W21" s="17"/>
      <c r="X21" s="17"/>
      <c r="Y21" s="5"/>
    </row>
    <row r="22" spans="1:25">
      <c r="A22" s="9">
        <v>19</v>
      </c>
      <c r="B22" s="10"/>
      <c r="C22" s="17"/>
      <c r="D22" s="11"/>
      <c r="E22" s="17"/>
      <c r="F22" s="11"/>
      <c r="G22" s="17"/>
      <c r="H22" s="17"/>
      <c r="I22" s="5"/>
      <c r="J22" s="13"/>
      <c r="K22" s="16"/>
      <c r="L22" s="13"/>
      <c r="M22" s="16"/>
      <c r="N22" s="13"/>
      <c r="O22" s="16"/>
      <c r="P22" s="16"/>
      <c r="Q22" s="7"/>
      <c r="R22" s="11"/>
      <c r="S22" s="17"/>
      <c r="T22" s="11"/>
      <c r="U22" s="17"/>
      <c r="V22" s="17"/>
      <c r="W22" s="17"/>
      <c r="X22" s="17"/>
      <c r="Y22" s="5"/>
    </row>
    <row r="23" spans="1:25">
      <c r="A23" s="9">
        <v>20</v>
      </c>
      <c r="B23" s="10"/>
      <c r="C23" s="17"/>
      <c r="D23" s="11"/>
      <c r="E23" s="17"/>
      <c r="F23" s="11"/>
      <c r="G23" s="17"/>
      <c r="H23" s="17"/>
      <c r="I23" s="5"/>
      <c r="J23" s="13"/>
      <c r="K23" s="16"/>
      <c r="L23" s="13"/>
      <c r="M23" s="16"/>
      <c r="N23" s="13"/>
      <c r="O23" s="16"/>
      <c r="P23" s="16"/>
      <c r="Q23" s="7"/>
      <c r="R23" s="11"/>
      <c r="S23" s="17"/>
      <c r="T23" s="11"/>
      <c r="U23" s="17"/>
      <c r="V23" s="17"/>
      <c r="W23" s="17"/>
      <c r="X23" s="17"/>
      <c r="Y23" s="5"/>
    </row>
    <row r="24" spans="1:25">
      <c r="A24" s="18">
        <v>21</v>
      </c>
      <c r="B24" s="10"/>
      <c r="C24" s="17"/>
      <c r="D24" s="11"/>
      <c r="E24" s="17"/>
      <c r="F24" s="11"/>
      <c r="G24" s="17"/>
      <c r="H24" s="17"/>
      <c r="I24" s="5"/>
      <c r="J24" s="13"/>
      <c r="K24" s="16"/>
      <c r="L24" s="13"/>
      <c r="M24" s="16"/>
      <c r="N24" s="13"/>
      <c r="O24" s="16"/>
      <c r="P24" s="16"/>
      <c r="Q24" s="7"/>
      <c r="R24" s="11"/>
      <c r="S24" s="17"/>
      <c r="T24" s="11"/>
      <c r="U24" s="17"/>
      <c r="V24" s="17"/>
      <c r="W24" s="17"/>
      <c r="X24" s="17"/>
      <c r="Y24" s="5"/>
    </row>
    <row r="25" spans="1:25">
      <c r="A25" s="18">
        <v>22</v>
      </c>
      <c r="B25" s="19"/>
      <c r="C25" s="17"/>
      <c r="D25" s="11"/>
      <c r="E25" s="17"/>
      <c r="F25" s="17"/>
      <c r="G25" s="17"/>
      <c r="H25" s="17"/>
      <c r="I25" s="5"/>
      <c r="J25" s="16"/>
      <c r="K25" s="16"/>
      <c r="L25" s="13"/>
      <c r="M25" s="16"/>
      <c r="N25" s="16"/>
      <c r="O25" s="16"/>
      <c r="P25" s="16"/>
      <c r="Q25" s="7"/>
      <c r="R25" s="17"/>
      <c r="S25" s="17"/>
      <c r="T25" s="11"/>
      <c r="U25" s="17"/>
      <c r="V25" s="17"/>
      <c r="W25" s="17"/>
      <c r="X25" s="17"/>
      <c r="Y25" s="5"/>
    </row>
    <row r="26" spans="1:25">
      <c r="A26" s="21" t="s">
        <v>11</v>
      </c>
      <c r="B26" s="22" t="e">
        <f t="shared" ref="B26:Y26" si="0">AVERAGE(B4:B25)</f>
        <v>#DIV/0!</v>
      </c>
      <c r="C26" s="23" t="e">
        <f t="shared" si="0"/>
        <v>#DIV/0!</v>
      </c>
      <c r="D26" s="23" t="e">
        <f t="shared" si="0"/>
        <v>#DIV/0!</v>
      </c>
      <c r="E26" s="23" t="e">
        <f t="shared" si="0"/>
        <v>#DIV/0!</v>
      </c>
      <c r="F26" s="23" t="e">
        <f t="shared" si="0"/>
        <v>#DIV/0!</v>
      </c>
      <c r="G26" s="23" t="e">
        <f t="shared" si="0"/>
        <v>#DIV/0!</v>
      </c>
      <c r="H26" s="23" t="e">
        <f t="shared" si="0"/>
        <v>#DIV/0!</v>
      </c>
      <c r="I26" s="24" t="e">
        <f t="shared" si="0"/>
        <v>#DIV/0!</v>
      </c>
      <c r="J26" s="25" t="e">
        <f t="shared" si="0"/>
        <v>#DIV/0!</v>
      </c>
      <c r="K26" s="25" t="e">
        <f t="shared" si="0"/>
        <v>#DIV/0!</v>
      </c>
      <c r="L26" s="25" t="e">
        <f t="shared" si="0"/>
        <v>#DIV/0!</v>
      </c>
      <c r="M26" s="25" t="e">
        <f t="shared" si="0"/>
        <v>#DIV/0!</v>
      </c>
      <c r="N26" s="25" t="e">
        <f t="shared" si="0"/>
        <v>#DIV/0!</v>
      </c>
      <c r="O26" s="25" t="e">
        <f t="shared" si="0"/>
        <v>#DIV/0!</v>
      </c>
      <c r="P26" s="25" t="e">
        <f t="shared" si="0"/>
        <v>#DIV/0!</v>
      </c>
      <c r="Q26" s="26" t="e">
        <f t="shared" si="0"/>
        <v>#DIV/0!</v>
      </c>
      <c r="R26" s="23" t="e">
        <f t="shared" si="0"/>
        <v>#DIV/0!</v>
      </c>
      <c r="S26" s="23" t="e">
        <f t="shared" si="0"/>
        <v>#DIV/0!</v>
      </c>
      <c r="T26" s="23" t="e">
        <f t="shared" si="0"/>
        <v>#DIV/0!</v>
      </c>
      <c r="U26" s="23" t="e">
        <f t="shared" si="0"/>
        <v>#DIV/0!</v>
      </c>
      <c r="V26" s="23" t="e">
        <f t="shared" si="0"/>
        <v>#DIV/0!</v>
      </c>
      <c r="W26" s="23" t="e">
        <f t="shared" si="0"/>
        <v>#DIV/0!</v>
      </c>
      <c r="X26" s="23" t="e">
        <f t="shared" si="0"/>
        <v>#DIV/0!</v>
      </c>
      <c r="Y26" s="24" t="e">
        <f t="shared" si="0"/>
        <v>#DIV/0!</v>
      </c>
    </row>
    <row r="27" spans="1:25">
      <c r="A27" s="27" t="s">
        <v>12</v>
      </c>
      <c r="B27" s="102"/>
      <c r="C27" s="98"/>
      <c r="D27" s="98"/>
      <c r="E27" s="98"/>
      <c r="F27" s="98"/>
      <c r="G27" s="98"/>
      <c r="H27" s="98"/>
      <c r="I27" s="99"/>
      <c r="J27" s="103"/>
      <c r="K27" s="100"/>
      <c r="L27" s="100"/>
      <c r="M27" s="100"/>
      <c r="N27" s="100"/>
      <c r="O27" s="100"/>
      <c r="P27" s="100"/>
      <c r="Q27" s="101"/>
      <c r="R27" s="104"/>
      <c r="S27" s="98"/>
      <c r="T27" s="98"/>
      <c r="U27" s="98"/>
      <c r="V27" s="98"/>
      <c r="W27" s="98"/>
      <c r="X27" s="98"/>
      <c r="Y27" s="99"/>
    </row>
    <row r="28" spans="1:25">
      <c r="A28" s="41" t="s">
        <v>13</v>
      </c>
      <c r="B28" s="146" t="e">
        <f>AVERAGE(C27,E27,G27,I27)</f>
        <v>#DIV/0!</v>
      </c>
      <c r="C28" s="129"/>
      <c r="D28" s="129"/>
      <c r="E28" s="129"/>
      <c r="F28" s="129"/>
      <c r="G28" s="129"/>
      <c r="H28" s="129"/>
      <c r="I28" s="129"/>
      <c r="J28" s="147" t="e">
        <f>AVERAGE(K27,M27,O27,Q27)</f>
        <v>#DIV/0!</v>
      </c>
      <c r="K28" s="129"/>
      <c r="L28" s="129"/>
      <c r="M28" s="129"/>
      <c r="N28" s="129"/>
      <c r="O28" s="129"/>
      <c r="P28" s="129"/>
      <c r="Q28" s="129"/>
      <c r="R28" s="148" t="e">
        <f>AVERAGE(S27,U27,W27,Y27)</f>
        <v>#DIV/0!</v>
      </c>
      <c r="S28" s="129"/>
      <c r="T28" s="129"/>
      <c r="U28" s="129"/>
      <c r="V28" s="129"/>
      <c r="W28" s="129"/>
      <c r="X28" s="129"/>
      <c r="Y28" s="129"/>
    </row>
    <row r="29" spans="1:25">
      <c r="A29" s="42" t="s">
        <v>14</v>
      </c>
      <c r="B29" s="43" t="e">
        <f t="shared" ref="B29:Y29" si="1">STDEV(B4:B25)</f>
        <v>#DIV/0!</v>
      </c>
      <c r="C29" s="43" t="e">
        <f t="shared" si="1"/>
        <v>#DIV/0!</v>
      </c>
      <c r="D29" s="43" t="e">
        <f t="shared" si="1"/>
        <v>#DIV/0!</v>
      </c>
      <c r="E29" s="43" t="e">
        <f t="shared" si="1"/>
        <v>#DIV/0!</v>
      </c>
      <c r="F29" s="43" t="e">
        <f t="shared" si="1"/>
        <v>#DIV/0!</v>
      </c>
      <c r="G29" s="43" t="e">
        <f t="shared" si="1"/>
        <v>#DIV/0!</v>
      </c>
      <c r="H29" s="43" t="e">
        <f t="shared" si="1"/>
        <v>#DIV/0!</v>
      </c>
      <c r="I29" s="44" t="e">
        <f t="shared" si="1"/>
        <v>#DIV/0!</v>
      </c>
      <c r="J29" s="45" t="e">
        <f t="shared" si="1"/>
        <v>#DIV/0!</v>
      </c>
      <c r="K29" s="45" t="e">
        <f t="shared" si="1"/>
        <v>#DIV/0!</v>
      </c>
      <c r="L29" s="45" t="e">
        <f t="shared" si="1"/>
        <v>#DIV/0!</v>
      </c>
      <c r="M29" s="45" t="e">
        <f t="shared" si="1"/>
        <v>#DIV/0!</v>
      </c>
      <c r="N29" s="45" t="e">
        <f t="shared" si="1"/>
        <v>#DIV/0!</v>
      </c>
      <c r="O29" s="45" t="e">
        <f t="shared" si="1"/>
        <v>#DIV/0!</v>
      </c>
      <c r="P29" s="45" t="e">
        <f t="shared" si="1"/>
        <v>#DIV/0!</v>
      </c>
      <c r="Q29" s="46" t="e">
        <f t="shared" si="1"/>
        <v>#DIV/0!</v>
      </c>
      <c r="R29" s="43" t="e">
        <f t="shared" si="1"/>
        <v>#DIV/0!</v>
      </c>
      <c r="S29" s="43" t="e">
        <f t="shared" si="1"/>
        <v>#DIV/0!</v>
      </c>
      <c r="T29" s="43" t="e">
        <f t="shared" si="1"/>
        <v>#DIV/0!</v>
      </c>
      <c r="U29" s="43" t="e">
        <f t="shared" si="1"/>
        <v>#DIV/0!</v>
      </c>
      <c r="V29" s="43" t="e">
        <f t="shared" si="1"/>
        <v>#DIV/0!</v>
      </c>
      <c r="W29" s="43" t="e">
        <f t="shared" si="1"/>
        <v>#DIV/0!</v>
      </c>
      <c r="X29" s="43" t="e">
        <f t="shared" si="1"/>
        <v>#DIV/0!</v>
      </c>
      <c r="Y29" s="44" t="e">
        <f t="shared" si="1"/>
        <v>#DIV/0!</v>
      </c>
    </row>
    <row r="30" spans="1:25">
      <c r="A30" s="42" t="s">
        <v>15</v>
      </c>
      <c r="B30" s="120" t="e">
        <f>AVERAGE(B29:C29)</f>
        <v>#DIV/0!</v>
      </c>
      <c r="C30" s="108"/>
      <c r="D30" s="120" t="e">
        <f>AVERAGE(D29:E29)</f>
        <v>#DIV/0!</v>
      </c>
      <c r="E30" s="108"/>
      <c r="F30" s="120" t="e">
        <f>AVERAGE(F29:G29)</f>
        <v>#DIV/0!</v>
      </c>
      <c r="G30" s="108"/>
      <c r="H30" s="120" t="e">
        <f>AVERAGE(H29:I29)</f>
        <v>#DIV/0!</v>
      </c>
      <c r="I30" s="117"/>
      <c r="J30" s="143" t="e">
        <f>AVERAGE(J29:K29)</f>
        <v>#DIV/0!</v>
      </c>
      <c r="K30" s="108"/>
      <c r="L30" s="143" t="e">
        <f>AVERAGE(L29:M29)</f>
        <v>#DIV/0!</v>
      </c>
      <c r="M30" s="108"/>
      <c r="N30" s="143" t="e">
        <f>AVERAGE(N29:O29)</f>
        <v>#DIV/0!</v>
      </c>
      <c r="O30" s="108"/>
      <c r="P30" s="143" t="e">
        <f>AVERAGE(P29:Q29)</f>
        <v>#DIV/0!</v>
      </c>
      <c r="Q30" s="117"/>
      <c r="R30" s="120" t="e">
        <f>AVERAGE(R29:S29)</f>
        <v>#DIV/0!</v>
      </c>
      <c r="S30" s="108"/>
      <c r="T30" s="120" t="e">
        <f>AVERAGE(T29:U29)</f>
        <v>#DIV/0!</v>
      </c>
      <c r="U30" s="108"/>
      <c r="V30" s="120" t="e">
        <f>AVERAGE(V29:W29)</f>
        <v>#DIV/0!</v>
      </c>
      <c r="W30" s="108"/>
      <c r="X30" s="120" t="e">
        <f>AVERAGE(X29:Y29)</f>
        <v>#DIV/0!</v>
      </c>
      <c r="Y30" s="117"/>
    </row>
    <row r="31" spans="1:25">
      <c r="A31" s="47" t="s">
        <v>16</v>
      </c>
      <c r="B31" s="119" t="e">
        <f>(C26-B26)/B30</f>
        <v>#DIV/0!</v>
      </c>
      <c r="C31" s="112"/>
      <c r="D31" s="118" t="e">
        <f>(E26-D26)/D30</f>
        <v>#DIV/0!</v>
      </c>
      <c r="E31" s="112"/>
      <c r="F31" s="118" t="e">
        <f>(G26-F26)/F30</f>
        <v>#DIV/0!</v>
      </c>
      <c r="G31" s="112"/>
      <c r="H31" s="118" t="e">
        <f>(I26-H26)/H30</f>
        <v>#DIV/0!</v>
      </c>
      <c r="I31" s="112"/>
      <c r="J31" s="119" t="e">
        <f>(K26-J26)/J30</f>
        <v>#DIV/0!</v>
      </c>
      <c r="K31" s="112"/>
      <c r="L31" s="118" t="e">
        <f>(M26-L26)/L30</f>
        <v>#DIV/0!</v>
      </c>
      <c r="M31" s="112"/>
      <c r="N31" s="118" t="e">
        <f>(O26-N26)/N30</f>
        <v>#DIV/0!</v>
      </c>
      <c r="O31" s="112"/>
      <c r="P31" s="118" t="e">
        <f>(Q26-P26)/P30</f>
        <v>#DIV/0!</v>
      </c>
      <c r="Q31" s="112"/>
      <c r="R31" s="119" t="e">
        <f>(S26-R26)/R30</f>
        <v>#DIV/0!</v>
      </c>
      <c r="S31" s="112"/>
      <c r="T31" s="118" t="e">
        <f>(U26-T26)/T30</f>
        <v>#DIV/0!</v>
      </c>
      <c r="U31" s="112"/>
      <c r="V31" s="118" t="e">
        <f>(W26-V26)/V30</f>
        <v>#DIV/0!</v>
      </c>
      <c r="W31" s="112"/>
      <c r="X31" s="118" t="e">
        <f>(Y26-X26)/X30</f>
        <v>#DIV/0!</v>
      </c>
      <c r="Y31" s="112"/>
    </row>
    <row r="32" spans="1:25">
      <c r="A32" s="47" t="s">
        <v>17</v>
      </c>
      <c r="B32" s="119" t="e">
        <f>AVERAGE(B31,D31,F31,H31)</f>
        <v>#DIV/0!</v>
      </c>
      <c r="C32" s="114"/>
      <c r="D32" s="114"/>
      <c r="E32" s="114"/>
      <c r="F32" s="114"/>
      <c r="G32" s="114"/>
      <c r="H32" s="114"/>
      <c r="I32" s="112"/>
      <c r="J32" s="119" t="e">
        <f>AVERAGE(J31,L31,N31,P31)</f>
        <v>#DIV/0!</v>
      </c>
      <c r="K32" s="114"/>
      <c r="L32" s="114"/>
      <c r="M32" s="114"/>
      <c r="N32" s="114"/>
      <c r="O32" s="114"/>
      <c r="P32" s="114"/>
      <c r="Q32" s="112"/>
      <c r="R32" s="119" t="e">
        <f>AVERAGE(R31,T31,V31,X31)</f>
        <v>#DIV/0!</v>
      </c>
      <c r="S32" s="114"/>
      <c r="T32" s="114"/>
      <c r="U32" s="114"/>
      <c r="V32" s="114"/>
      <c r="W32" s="114"/>
      <c r="X32" s="114"/>
      <c r="Y32" s="112"/>
    </row>
  </sheetData>
  <mergeCells count="45">
    <mergeCell ref="R32:Y32"/>
    <mergeCell ref="R30:S30"/>
    <mergeCell ref="T30:U30"/>
    <mergeCell ref="V30:W30"/>
    <mergeCell ref="X30:Y30"/>
    <mergeCell ref="N31:O31"/>
    <mergeCell ref="P31:Q31"/>
    <mergeCell ref="R31:S31"/>
    <mergeCell ref="T31:U31"/>
    <mergeCell ref="V31:W31"/>
    <mergeCell ref="X31:Y31"/>
    <mergeCell ref="B1:I1"/>
    <mergeCell ref="J1:Q1"/>
    <mergeCell ref="R1:Y1"/>
    <mergeCell ref="B3:C3"/>
    <mergeCell ref="D3:E3"/>
    <mergeCell ref="F3:G3"/>
    <mergeCell ref="H3:I3"/>
    <mergeCell ref="R3:S3"/>
    <mergeCell ref="T3:U3"/>
    <mergeCell ref="V3:W3"/>
    <mergeCell ref="X3:Y3"/>
    <mergeCell ref="R28:Y28"/>
    <mergeCell ref="B32:I32"/>
    <mergeCell ref="J32:Q32"/>
    <mergeCell ref="B30:C30"/>
    <mergeCell ref="B31:C31"/>
    <mergeCell ref="D31:E31"/>
    <mergeCell ref="F31:G31"/>
    <mergeCell ref="H31:I31"/>
    <mergeCell ref="J31:K31"/>
    <mergeCell ref="L31:M31"/>
    <mergeCell ref="H30:I30"/>
    <mergeCell ref="J30:K30"/>
    <mergeCell ref="L30:M30"/>
    <mergeCell ref="N30:O30"/>
    <mergeCell ref="J3:K3"/>
    <mergeCell ref="L3:M3"/>
    <mergeCell ref="B28:I28"/>
    <mergeCell ref="J28:Q28"/>
    <mergeCell ref="D30:E30"/>
    <mergeCell ref="F30:G30"/>
    <mergeCell ref="P30:Q30"/>
    <mergeCell ref="N3:O3"/>
    <mergeCell ref="P3:Q3"/>
  </mergeCells>
  <conditionalFormatting sqref="B4:Y25">
    <cfRule type="containsText" dxfId="7" priority="1" operator="containsText" text="4">
      <formula>NOT(ISERROR(SEARCH(("4"),(B4))))</formula>
    </cfRule>
  </conditionalFormatting>
  <conditionalFormatting sqref="B4:Y25">
    <cfRule type="containsText" dxfId="6" priority="2" operator="containsText" text="3">
      <formula>NOT(ISERROR(SEARCH(("3"),(B4))))</formula>
    </cfRule>
  </conditionalFormatting>
  <conditionalFormatting sqref="B4:Y25">
    <cfRule type="containsText" dxfId="5" priority="3" operator="containsText" text="2">
      <formula>NOT(ISERROR(SEARCH(("2"),(B4))))</formula>
    </cfRule>
  </conditionalFormatting>
  <conditionalFormatting sqref="B4:Y25">
    <cfRule type="containsText" dxfId="4" priority="4" operator="containsText" text="1">
      <formula>NOT(ISERROR(SEARCH(("1"),(B4))))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G32"/>
  <sheetViews>
    <sheetView workbookViewId="0"/>
  </sheetViews>
  <sheetFormatPr baseColWidth="10" defaultColWidth="14.5" defaultRowHeight="15.75" customHeight="1" x14ac:dyDescent="0"/>
  <cols>
    <col min="2" max="3" width="9.1640625" customWidth="1"/>
    <col min="4" max="4" width="8.5" customWidth="1"/>
    <col min="5" max="6" width="9" customWidth="1"/>
    <col min="7" max="7" width="8.5" customWidth="1"/>
    <col min="8" max="8" width="8" customWidth="1"/>
    <col min="9" max="9" width="8.6640625" customWidth="1"/>
    <col min="10" max="10" width="8.5" customWidth="1"/>
    <col min="11" max="11" width="8.83203125" customWidth="1"/>
    <col min="12" max="12" width="8.5" customWidth="1"/>
    <col min="13" max="13" width="8.83203125" customWidth="1"/>
    <col min="14" max="15" width="8.5" customWidth="1"/>
    <col min="16" max="16" width="7.5" customWidth="1"/>
    <col min="17" max="17" width="8.1640625" customWidth="1"/>
    <col min="18" max="18" width="7.83203125" customWidth="1"/>
    <col min="19" max="20" width="8.1640625" customWidth="1"/>
    <col min="21" max="21" width="8.33203125" customWidth="1"/>
    <col min="22" max="22" width="7.33203125" customWidth="1"/>
    <col min="23" max="23" width="8.5" customWidth="1"/>
    <col min="24" max="26" width="8.1640625" customWidth="1"/>
    <col min="27" max="27" width="8.33203125" customWidth="1"/>
    <col min="28" max="28" width="7.83203125" customWidth="1"/>
    <col min="29" max="29" width="9.33203125" customWidth="1"/>
    <col min="30" max="30" width="8.33203125" customWidth="1"/>
    <col min="31" max="31" width="9.33203125" customWidth="1"/>
    <col min="32" max="32" width="8.83203125" customWidth="1"/>
    <col min="33" max="33" width="9.5" customWidth="1"/>
  </cols>
  <sheetData>
    <row r="1" spans="1:33">
      <c r="A1" s="1" t="s">
        <v>0</v>
      </c>
      <c r="B1" s="125" t="s">
        <v>31</v>
      </c>
      <c r="C1" s="114"/>
      <c r="D1" s="114"/>
      <c r="E1" s="114"/>
      <c r="F1" s="114"/>
      <c r="G1" s="114"/>
      <c r="H1" s="114"/>
      <c r="I1" s="124"/>
      <c r="J1" s="111" t="s">
        <v>31</v>
      </c>
      <c r="K1" s="114"/>
      <c r="L1" s="114"/>
      <c r="M1" s="114"/>
      <c r="N1" s="114"/>
      <c r="O1" s="114"/>
      <c r="P1" s="114"/>
      <c r="Q1" s="124"/>
      <c r="R1" s="126" t="s">
        <v>31</v>
      </c>
      <c r="S1" s="114"/>
      <c r="T1" s="114"/>
      <c r="U1" s="114"/>
      <c r="V1" s="114"/>
      <c r="W1" s="114"/>
      <c r="X1" s="114"/>
      <c r="Y1" s="124"/>
      <c r="Z1" s="111" t="s">
        <v>31</v>
      </c>
      <c r="AA1" s="114"/>
      <c r="AB1" s="114"/>
      <c r="AC1" s="114"/>
      <c r="AD1" s="114"/>
      <c r="AE1" s="114"/>
      <c r="AF1" s="114"/>
      <c r="AG1" s="124"/>
    </row>
    <row r="2" spans="1:33" ht="15.75" customHeight="1">
      <c r="A2" s="2"/>
      <c r="B2" s="3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7"/>
      <c r="R2" s="4"/>
      <c r="S2" s="4"/>
      <c r="T2" s="4"/>
      <c r="U2" s="4"/>
      <c r="V2" s="4"/>
      <c r="W2" s="4"/>
      <c r="X2" s="4"/>
      <c r="Y2" s="5"/>
      <c r="Z2" s="6"/>
      <c r="AA2" s="6"/>
      <c r="AB2" s="6"/>
      <c r="AC2" s="6"/>
      <c r="AD2" s="6"/>
      <c r="AE2" s="6"/>
      <c r="AF2" s="6"/>
      <c r="AG2" s="16"/>
    </row>
    <row r="3" spans="1:33">
      <c r="A3" s="8" t="s">
        <v>5</v>
      </c>
      <c r="B3" s="127" t="s">
        <v>6</v>
      </c>
      <c r="C3" s="122"/>
      <c r="D3" s="109" t="s">
        <v>7</v>
      </c>
      <c r="E3" s="122"/>
      <c r="F3" s="109" t="s">
        <v>8</v>
      </c>
      <c r="G3" s="122"/>
      <c r="H3" s="109" t="s">
        <v>9</v>
      </c>
      <c r="I3" s="110"/>
      <c r="J3" s="111" t="s">
        <v>6</v>
      </c>
      <c r="K3" s="112"/>
      <c r="L3" s="121" t="s">
        <v>7</v>
      </c>
      <c r="M3" s="122"/>
      <c r="N3" s="123" t="s">
        <v>8</v>
      </c>
      <c r="O3" s="122"/>
      <c r="P3" s="123" t="s">
        <v>9</v>
      </c>
      <c r="Q3" s="110"/>
      <c r="R3" s="109" t="s">
        <v>6</v>
      </c>
      <c r="S3" s="122"/>
      <c r="T3" s="109" t="s">
        <v>7</v>
      </c>
      <c r="U3" s="122"/>
      <c r="V3" s="109" t="s">
        <v>8</v>
      </c>
      <c r="W3" s="122"/>
      <c r="X3" s="109" t="s">
        <v>9</v>
      </c>
      <c r="Y3" s="110"/>
      <c r="Z3" s="123" t="s">
        <v>6</v>
      </c>
      <c r="AA3" s="122"/>
      <c r="AB3" s="121" t="s">
        <v>7</v>
      </c>
      <c r="AC3" s="122"/>
      <c r="AD3" s="123" t="s">
        <v>8</v>
      </c>
      <c r="AE3" s="122"/>
      <c r="AF3" s="123" t="s">
        <v>9</v>
      </c>
      <c r="AG3" s="122"/>
    </row>
    <row r="4" spans="1:33">
      <c r="A4" s="9">
        <v>1</v>
      </c>
      <c r="B4" s="10"/>
      <c r="C4" s="11"/>
      <c r="D4" s="11"/>
      <c r="E4" s="17"/>
      <c r="F4" s="17"/>
      <c r="G4" s="17"/>
      <c r="H4" s="17"/>
      <c r="I4" s="5"/>
      <c r="J4" s="16"/>
      <c r="K4" s="16"/>
      <c r="L4" s="16"/>
      <c r="M4" s="16"/>
      <c r="N4" s="16"/>
      <c r="O4" s="16"/>
      <c r="P4" s="16"/>
      <c r="Q4" s="7"/>
      <c r="R4" s="17"/>
      <c r="S4" s="17"/>
      <c r="T4" s="17"/>
      <c r="U4" s="17"/>
      <c r="V4" s="17"/>
      <c r="W4" s="17"/>
      <c r="X4" s="17"/>
      <c r="Y4" s="5"/>
      <c r="Z4" s="16"/>
      <c r="AA4" s="16"/>
      <c r="AB4" s="16"/>
      <c r="AC4" s="16"/>
      <c r="AD4" s="16"/>
      <c r="AE4" s="16"/>
      <c r="AF4" s="16"/>
      <c r="AG4" s="16"/>
    </row>
    <row r="5" spans="1:33">
      <c r="A5" s="9">
        <v>2</v>
      </c>
      <c r="B5" s="10"/>
      <c r="C5" s="17"/>
      <c r="D5" s="11"/>
      <c r="E5" s="17"/>
      <c r="F5" s="17"/>
      <c r="G5" s="17"/>
      <c r="H5" s="17"/>
      <c r="I5" s="5"/>
      <c r="J5" s="16"/>
      <c r="K5" s="16"/>
      <c r="L5" s="16"/>
      <c r="M5" s="16"/>
      <c r="N5" s="16"/>
      <c r="O5" s="16"/>
      <c r="P5" s="16"/>
      <c r="Q5" s="7"/>
      <c r="R5" s="17"/>
      <c r="S5" s="17"/>
      <c r="T5" s="17"/>
      <c r="U5" s="17"/>
      <c r="V5" s="17"/>
      <c r="W5" s="17"/>
      <c r="X5" s="17"/>
      <c r="Y5" s="5"/>
      <c r="Z5" s="16"/>
      <c r="AA5" s="16"/>
      <c r="AB5" s="16"/>
      <c r="AC5" s="16"/>
      <c r="AD5" s="16"/>
      <c r="AE5" s="16"/>
      <c r="AF5" s="16"/>
      <c r="AG5" s="16"/>
    </row>
    <row r="6" spans="1:33">
      <c r="A6" s="9">
        <v>3</v>
      </c>
      <c r="B6" s="19"/>
      <c r="C6" s="11"/>
      <c r="D6" s="11"/>
      <c r="E6" s="17"/>
      <c r="F6" s="17"/>
      <c r="G6" s="17"/>
      <c r="H6" s="17"/>
      <c r="I6" s="5"/>
      <c r="J6" s="16"/>
      <c r="K6" s="16"/>
      <c r="L6" s="16"/>
      <c r="M6" s="16"/>
      <c r="N6" s="16"/>
      <c r="O6" s="16"/>
      <c r="P6" s="16"/>
      <c r="Q6" s="7"/>
      <c r="R6" s="17"/>
      <c r="S6" s="17"/>
      <c r="T6" s="17"/>
      <c r="U6" s="17"/>
      <c r="V6" s="17"/>
      <c r="W6" s="17"/>
      <c r="X6" s="17"/>
      <c r="Y6" s="5"/>
      <c r="Z6" s="16"/>
      <c r="AA6" s="16"/>
      <c r="AB6" s="16"/>
      <c r="AC6" s="16"/>
      <c r="AD6" s="16"/>
      <c r="AE6" s="16"/>
      <c r="AF6" s="16"/>
      <c r="AG6" s="16"/>
    </row>
    <row r="7" spans="1:33">
      <c r="A7" s="9">
        <v>4</v>
      </c>
      <c r="B7" s="19"/>
      <c r="C7" s="17"/>
      <c r="D7" s="11"/>
      <c r="E7" s="17"/>
      <c r="F7" s="17"/>
      <c r="G7" s="17"/>
      <c r="H7" s="17"/>
      <c r="I7" s="5"/>
      <c r="J7" s="16"/>
      <c r="K7" s="16"/>
      <c r="L7" s="16"/>
      <c r="M7" s="16"/>
      <c r="N7" s="16"/>
      <c r="O7" s="16"/>
      <c r="P7" s="16"/>
      <c r="Q7" s="7"/>
      <c r="R7" s="17"/>
      <c r="S7" s="17"/>
      <c r="T7" s="17"/>
      <c r="U7" s="17"/>
      <c r="V7" s="17"/>
      <c r="W7" s="17"/>
      <c r="X7" s="17"/>
      <c r="Y7" s="5"/>
      <c r="Z7" s="16"/>
      <c r="AA7" s="16"/>
      <c r="AB7" s="16"/>
      <c r="AC7" s="16"/>
      <c r="AD7" s="16"/>
      <c r="AE7" s="16"/>
      <c r="AF7" s="16"/>
      <c r="AG7" s="16"/>
    </row>
    <row r="8" spans="1:33">
      <c r="A8" s="9">
        <v>5</v>
      </c>
      <c r="B8" s="19"/>
      <c r="C8" s="17"/>
      <c r="D8" s="11"/>
      <c r="E8" s="17"/>
      <c r="F8" s="17"/>
      <c r="G8" s="17"/>
      <c r="H8" s="17"/>
      <c r="I8" s="5"/>
      <c r="J8" s="16"/>
      <c r="K8" s="16"/>
      <c r="L8" s="16"/>
      <c r="M8" s="16"/>
      <c r="N8" s="16"/>
      <c r="O8" s="16"/>
      <c r="P8" s="16"/>
      <c r="Q8" s="7"/>
      <c r="R8" s="17"/>
      <c r="S8" s="17"/>
      <c r="T8" s="17"/>
      <c r="U8" s="17"/>
      <c r="V8" s="17"/>
      <c r="W8" s="17"/>
      <c r="X8" s="17"/>
      <c r="Y8" s="5"/>
      <c r="Z8" s="16"/>
      <c r="AA8" s="16"/>
      <c r="AB8" s="16"/>
      <c r="AC8" s="16"/>
      <c r="AD8" s="16"/>
      <c r="AE8" s="16"/>
      <c r="AF8" s="16"/>
      <c r="AG8" s="16"/>
    </row>
    <row r="9" spans="1:33">
      <c r="A9" s="9">
        <v>6</v>
      </c>
      <c r="B9" s="19"/>
      <c r="C9" s="17"/>
      <c r="D9" s="11"/>
      <c r="E9" s="17"/>
      <c r="F9" s="17"/>
      <c r="G9" s="17"/>
      <c r="H9" s="17"/>
      <c r="I9" s="5"/>
      <c r="J9" s="16"/>
      <c r="K9" s="16"/>
      <c r="L9" s="16"/>
      <c r="M9" s="16"/>
      <c r="N9" s="16"/>
      <c r="O9" s="16"/>
      <c r="P9" s="16"/>
      <c r="Q9" s="7"/>
      <c r="R9" s="17"/>
      <c r="S9" s="17"/>
      <c r="T9" s="17"/>
      <c r="U9" s="17"/>
      <c r="V9" s="17"/>
      <c r="W9" s="17"/>
      <c r="X9" s="17"/>
      <c r="Y9" s="5"/>
      <c r="Z9" s="16"/>
      <c r="AA9" s="16"/>
      <c r="AB9" s="16"/>
      <c r="AC9" s="16"/>
      <c r="AD9" s="16"/>
      <c r="AE9" s="16"/>
      <c r="AF9" s="16"/>
      <c r="AG9" s="16"/>
    </row>
    <row r="10" spans="1:33">
      <c r="A10" s="9">
        <v>7</v>
      </c>
      <c r="B10" s="19"/>
      <c r="C10" s="17"/>
      <c r="D10" s="11"/>
      <c r="E10" s="17"/>
      <c r="F10" s="17"/>
      <c r="G10" s="17"/>
      <c r="H10" s="17"/>
      <c r="I10" s="5"/>
      <c r="J10" s="16"/>
      <c r="K10" s="16"/>
      <c r="L10" s="16"/>
      <c r="M10" s="16"/>
      <c r="N10" s="16"/>
      <c r="O10" s="16"/>
      <c r="P10" s="16"/>
      <c r="Q10" s="7"/>
      <c r="R10" s="17"/>
      <c r="S10" s="17"/>
      <c r="T10" s="17"/>
      <c r="U10" s="17"/>
      <c r="V10" s="17"/>
      <c r="W10" s="17"/>
      <c r="X10" s="17"/>
      <c r="Y10" s="5"/>
      <c r="Z10" s="16"/>
      <c r="AA10" s="16"/>
      <c r="AB10" s="16"/>
      <c r="AC10" s="16"/>
      <c r="AD10" s="16"/>
      <c r="AE10" s="16"/>
      <c r="AF10" s="16"/>
      <c r="AG10" s="16"/>
    </row>
    <row r="11" spans="1:33">
      <c r="A11" s="9">
        <v>8</v>
      </c>
      <c r="B11" s="19"/>
      <c r="C11" s="17"/>
      <c r="D11" s="11"/>
      <c r="E11" s="17"/>
      <c r="F11" s="17"/>
      <c r="G11" s="17"/>
      <c r="H11" s="17"/>
      <c r="I11" s="5"/>
      <c r="J11" s="16"/>
      <c r="K11" s="16"/>
      <c r="L11" s="16"/>
      <c r="M11" s="16"/>
      <c r="N11" s="16"/>
      <c r="O11" s="16"/>
      <c r="P11" s="16"/>
      <c r="Q11" s="7"/>
      <c r="R11" s="17"/>
      <c r="S11" s="17"/>
      <c r="T11" s="17"/>
      <c r="U11" s="17"/>
      <c r="V11" s="17"/>
      <c r="W11" s="17"/>
      <c r="X11" s="17"/>
      <c r="Y11" s="5"/>
      <c r="Z11" s="16"/>
      <c r="AA11" s="16"/>
      <c r="AB11" s="16"/>
      <c r="AC11" s="16"/>
      <c r="AD11" s="16"/>
      <c r="AE11" s="16"/>
      <c r="AF11" s="16"/>
      <c r="AG11" s="16"/>
    </row>
    <row r="12" spans="1:33">
      <c r="A12" s="9">
        <v>9</v>
      </c>
      <c r="B12" s="19"/>
      <c r="C12" s="17"/>
      <c r="D12" s="17"/>
      <c r="E12" s="17"/>
      <c r="F12" s="17"/>
      <c r="G12" s="17"/>
      <c r="H12" s="17"/>
      <c r="I12" s="5"/>
      <c r="J12" s="16"/>
      <c r="K12" s="16"/>
      <c r="L12" s="16"/>
      <c r="M12" s="16"/>
      <c r="N12" s="16"/>
      <c r="O12" s="16"/>
      <c r="P12" s="16"/>
      <c r="Q12" s="7"/>
      <c r="R12" s="17"/>
      <c r="S12" s="17"/>
      <c r="T12" s="17"/>
      <c r="U12" s="17"/>
      <c r="V12" s="17"/>
      <c r="W12" s="17"/>
      <c r="X12" s="17"/>
      <c r="Y12" s="5"/>
      <c r="Z12" s="16"/>
      <c r="AA12" s="16"/>
      <c r="AB12" s="16"/>
      <c r="AC12" s="16"/>
      <c r="AD12" s="16"/>
      <c r="AE12" s="16"/>
      <c r="AF12" s="16"/>
      <c r="AG12" s="16"/>
    </row>
    <row r="13" spans="1:33">
      <c r="A13" s="9">
        <v>10</v>
      </c>
      <c r="B13" s="19"/>
      <c r="C13" s="17"/>
      <c r="D13" s="17"/>
      <c r="E13" s="17"/>
      <c r="F13" s="17"/>
      <c r="G13" s="17"/>
      <c r="H13" s="17"/>
      <c r="I13" s="5"/>
      <c r="J13" s="16"/>
      <c r="K13" s="16"/>
      <c r="L13" s="16"/>
      <c r="M13" s="16"/>
      <c r="N13" s="16"/>
      <c r="O13" s="16"/>
      <c r="P13" s="16"/>
      <c r="Q13" s="7"/>
      <c r="R13" s="17"/>
      <c r="S13" s="17"/>
      <c r="T13" s="17"/>
      <c r="U13" s="17"/>
      <c r="V13" s="17"/>
      <c r="W13" s="17"/>
      <c r="X13" s="17"/>
      <c r="Y13" s="5"/>
      <c r="Z13" s="16"/>
      <c r="AA13" s="16"/>
      <c r="AB13" s="16"/>
      <c r="AC13" s="16"/>
      <c r="AD13" s="16"/>
      <c r="AE13" s="16"/>
      <c r="AF13" s="16"/>
      <c r="AG13" s="16"/>
    </row>
    <row r="14" spans="1:33">
      <c r="A14" s="9">
        <v>11</v>
      </c>
      <c r="B14" s="19"/>
      <c r="C14" s="17"/>
      <c r="D14" s="17"/>
      <c r="E14" s="17"/>
      <c r="F14" s="17"/>
      <c r="G14" s="17"/>
      <c r="H14" s="17"/>
      <c r="I14" s="5"/>
      <c r="J14" s="16"/>
      <c r="K14" s="16"/>
      <c r="L14" s="16"/>
      <c r="M14" s="16"/>
      <c r="N14" s="16"/>
      <c r="O14" s="16"/>
      <c r="P14" s="16"/>
      <c r="Q14" s="7"/>
      <c r="R14" s="17"/>
      <c r="S14" s="17"/>
      <c r="T14" s="17"/>
      <c r="U14" s="17"/>
      <c r="V14" s="17"/>
      <c r="W14" s="17"/>
      <c r="X14" s="17"/>
      <c r="Y14" s="5"/>
      <c r="Z14" s="16"/>
      <c r="AA14" s="16"/>
      <c r="AB14" s="16"/>
      <c r="AC14" s="16"/>
      <c r="AD14" s="16"/>
      <c r="AE14" s="16"/>
      <c r="AF14" s="16"/>
      <c r="AG14" s="16"/>
    </row>
    <row r="15" spans="1:33">
      <c r="A15" s="9">
        <v>12</v>
      </c>
      <c r="B15" s="19"/>
      <c r="C15" s="17"/>
      <c r="D15" s="17"/>
      <c r="E15" s="17"/>
      <c r="F15" s="17"/>
      <c r="G15" s="17"/>
      <c r="H15" s="17"/>
      <c r="I15" s="5"/>
      <c r="J15" s="16"/>
      <c r="K15" s="16"/>
      <c r="L15" s="16"/>
      <c r="M15" s="16"/>
      <c r="N15" s="16"/>
      <c r="O15" s="16"/>
      <c r="P15" s="16"/>
      <c r="Q15" s="7"/>
      <c r="R15" s="17"/>
      <c r="S15" s="17"/>
      <c r="T15" s="17"/>
      <c r="U15" s="17"/>
      <c r="V15" s="17"/>
      <c r="W15" s="17"/>
      <c r="X15" s="17"/>
      <c r="Y15" s="5"/>
      <c r="Z15" s="16"/>
      <c r="AA15" s="16"/>
      <c r="AB15" s="16"/>
      <c r="AC15" s="16"/>
      <c r="AD15" s="16"/>
      <c r="AE15" s="16"/>
      <c r="AF15" s="16"/>
      <c r="AG15" s="16"/>
    </row>
    <row r="16" spans="1:33">
      <c r="A16" s="9">
        <v>13</v>
      </c>
      <c r="B16" s="19"/>
      <c r="C16" s="17"/>
      <c r="D16" s="17"/>
      <c r="E16" s="17"/>
      <c r="F16" s="17"/>
      <c r="G16" s="17"/>
      <c r="H16" s="17"/>
      <c r="I16" s="5"/>
      <c r="J16" s="16"/>
      <c r="K16" s="16"/>
      <c r="L16" s="16"/>
      <c r="M16" s="16"/>
      <c r="N16" s="16"/>
      <c r="O16" s="16"/>
      <c r="P16" s="16"/>
      <c r="Q16" s="7"/>
      <c r="R16" s="17"/>
      <c r="S16" s="17"/>
      <c r="T16" s="17"/>
      <c r="U16" s="17"/>
      <c r="V16" s="17"/>
      <c r="W16" s="17"/>
      <c r="X16" s="17"/>
      <c r="Y16" s="5"/>
      <c r="Z16" s="16"/>
      <c r="AA16" s="16"/>
      <c r="AB16" s="16"/>
      <c r="AC16" s="16"/>
      <c r="AD16" s="16"/>
      <c r="AE16" s="16"/>
      <c r="AF16" s="16"/>
      <c r="AG16" s="16"/>
    </row>
    <row r="17" spans="1:33">
      <c r="A17" s="9">
        <v>14</v>
      </c>
      <c r="B17" s="19"/>
      <c r="C17" s="17"/>
      <c r="D17" s="17"/>
      <c r="E17" s="17"/>
      <c r="F17" s="17"/>
      <c r="G17" s="17"/>
      <c r="H17" s="17"/>
      <c r="I17" s="5"/>
      <c r="J17" s="16"/>
      <c r="K17" s="16"/>
      <c r="L17" s="16"/>
      <c r="M17" s="16"/>
      <c r="N17" s="16"/>
      <c r="O17" s="16"/>
      <c r="P17" s="16"/>
      <c r="Q17" s="7"/>
      <c r="R17" s="17"/>
      <c r="S17" s="17"/>
      <c r="T17" s="17"/>
      <c r="U17" s="17"/>
      <c r="V17" s="17"/>
      <c r="W17" s="17"/>
      <c r="X17" s="17"/>
      <c r="Y17" s="5"/>
      <c r="Z17" s="16"/>
      <c r="AA17" s="16"/>
      <c r="AB17" s="16"/>
      <c r="AC17" s="16"/>
      <c r="AD17" s="16"/>
      <c r="AE17" s="16"/>
      <c r="AF17" s="16"/>
      <c r="AG17" s="16"/>
    </row>
    <row r="18" spans="1:33">
      <c r="A18" s="9">
        <v>15</v>
      </c>
      <c r="B18" s="19"/>
      <c r="C18" s="17"/>
      <c r="D18" s="17"/>
      <c r="E18" s="17"/>
      <c r="F18" s="17"/>
      <c r="G18" s="17"/>
      <c r="H18" s="17"/>
      <c r="I18" s="5"/>
      <c r="J18" s="16"/>
      <c r="K18" s="16"/>
      <c r="L18" s="16"/>
      <c r="M18" s="16"/>
      <c r="N18" s="16"/>
      <c r="O18" s="16"/>
      <c r="P18" s="16"/>
      <c r="Q18" s="7"/>
      <c r="R18" s="17"/>
      <c r="S18" s="17"/>
      <c r="T18" s="17"/>
      <c r="U18" s="17"/>
      <c r="V18" s="17"/>
      <c r="W18" s="17"/>
      <c r="X18" s="17"/>
      <c r="Y18" s="5"/>
      <c r="Z18" s="16"/>
      <c r="AA18" s="16"/>
      <c r="AB18" s="16"/>
      <c r="AC18" s="16"/>
      <c r="AD18" s="16"/>
      <c r="AE18" s="16"/>
      <c r="AF18" s="16"/>
      <c r="AG18" s="16"/>
    </row>
    <row r="19" spans="1:33">
      <c r="A19" s="9">
        <v>16</v>
      </c>
      <c r="B19" s="19"/>
      <c r="C19" s="17"/>
      <c r="D19" s="17"/>
      <c r="E19" s="17"/>
      <c r="F19" s="17"/>
      <c r="G19" s="17"/>
      <c r="H19" s="17"/>
      <c r="I19" s="5"/>
      <c r="J19" s="16"/>
      <c r="K19" s="16"/>
      <c r="L19" s="16"/>
      <c r="M19" s="16"/>
      <c r="N19" s="16"/>
      <c r="O19" s="16"/>
      <c r="P19" s="16"/>
      <c r="Q19" s="7"/>
      <c r="R19" s="17"/>
      <c r="S19" s="17"/>
      <c r="T19" s="17"/>
      <c r="U19" s="17"/>
      <c r="V19" s="17"/>
      <c r="W19" s="17"/>
      <c r="X19" s="17"/>
      <c r="Y19" s="5"/>
      <c r="Z19" s="16"/>
      <c r="AA19" s="16"/>
      <c r="AB19" s="16"/>
      <c r="AC19" s="16"/>
      <c r="AD19" s="16"/>
      <c r="AE19" s="16"/>
      <c r="AF19" s="16"/>
      <c r="AG19" s="16"/>
    </row>
    <row r="20" spans="1:33">
      <c r="A20" s="9">
        <v>17</v>
      </c>
      <c r="B20" s="19"/>
      <c r="C20" s="17"/>
      <c r="D20" s="17"/>
      <c r="E20" s="11"/>
      <c r="F20" s="17"/>
      <c r="G20" s="17"/>
      <c r="H20" s="17"/>
      <c r="I20" s="5"/>
      <c r="J20" s="16"/>
      <c r="K20" s="16"/>
      <c r="L20" s="16"/>
      <c r="M20" s="16"/>
      <c r="N20" s="16"/>
      <c r="O20" s="16"/>
      <c r="P20" s="16"/>
      <c r="Q20" s="7"/>
      <c r="R20" s="17"/>
      <c r="S20" s="17"/>
      <c r="T20" s="17"/>
      <c r="U20" s="17"/>
      <c r="V20" s="17"/>
      <c r="W20" s="17"/>
      <c r="X20" s="17"/>
      <c r="Y20" s="5"/>
      <c r="Z20" s="16"/>
      <c r="AA20" s="16"/>
      <c r="AB20" s="16"/>
      <c r="AC20" s="16"/>
      <c r="AD20" s="16"/>
      <c r="AE20" s="16"/>
      <c r="AF20" s="16"/>
      <c r="AG20" s="16"/>
    </row>
    <row r="21" spans="1:33">
      <c r="A21" s="9">
        <v>18</v>
      </c>
      <c r="B21" s="19"/>
      <c r="C21" s="17"/>
      <c r="D21" s="17"/>
      <c r="E21" s="17"/>
      <c r="F21" s="17"/>
      <c r="G21" s="17"/>
      <c r="H21" s="17"/>
      <c r="I21" s="5"/>
      <c r="J21" s="16"/>
      <c r="K21" s="16"/>
      <c r="L21" s="16"/>
      <c r="M21" s="16"/>
      <c r="N21" s="16"/>
      <c r="O21" s="16"/>
      <c r="P21" s="16"/>
      <c r="Q21" s="7"/>
      <c r="R21" s="17"/>
      <c r="S21" s="17"/>
      <c r="T21" s="17"/>
      <c r="U21" s="17"/>
      <c r="V21" s="17"/>
      <c r="W21" s="17"/>
      <c r="X21" s="17"/>
      <c r="Y21" s="5"/>
      <c r="Z21" s="16"/>
      <c r="AA21" s="16"/>
      <c r="AB21" s="16"/>
      <c r="AC21" s="16"/>
      <c r="AD21" s="16"/>
      <c r="AE21" s="16"/>
      <c r="AF21" s="16"/>
      <c r="AG21" s="16"/>
    </row>
    <row r="22" spans="1:33">
      <c r="A22" s="9">
        <v>19</v>
      </c>
      <c r="B22" s="19"/>
      <c r="C22" s="17"/>
      <c r="D22" s="17"/>
      <c r="E22" s="17"/>
      <c r="F22" s="17"/>
      <c r="G22" s="17"/>
      <c r="H22" s="17"/>
      <c r="I22" s="5"/>
      <c r="J22" s="16"/>
      <c r="K22" s="16"/>
      <c r="L22" s="16"/>
      <c r="M22" s="16"/>
      <c r="N22" s="16"/>
      <c r="O22" s="16"/>
      <c r="P22" s="16"/>
      <c r="Q22" s="7"/>
      <c r="R22" s="17"/>
      <c r="S22" s="17"/>
      <c r="T22" s="17"/>
      <c r="U22" s="17"/>
      <c r="V22" s="17"/>
      <c r="W22" s="17"/>
      <c r="X22" s="17"/>
      <c r="Y22" s="5"/>
      <c r="Z22" s="16"/>
      <c r="AA22" s="16"/>
      <c r="AB22" s="16"/>
      <c r="AC22" s="16"/>
      <c r="AD22" s="16"/>
      <c r="AE22" s="16"/>
      <c r="AF22" s="16"/>
      <c r="AG22" s="16"/>
    </row>
    <row r="23" spans="1:33">
      <c r="A23" s="9">
        <v>20</v>
      </c>
      <c r="B23" s="19"/>
      <c r="C23" s="17"/>
      <c r="D23" s="17"/>
      <c r="E23" s="17"/>
      <c r="F23" s="17"/>
      <c r="G23" s="17"/>
      <c r="H23" s="17"/>
      <c r="I23" s="5"/>
      <c r="J23" s="16"/>
      <c r="K23" s="16"/>
      <c r="L23" s="16"/>
      <c r="M23" s="16"/>
      <c r="N23" s="16"/>
      <c r="O23" s="16"/>
      <c r="P23" s="16"/>
      <c r="Q23" s="7"/>
      <c r="R23" s="17"/>
      <c r="S23" s="17"/>
      <c r="T23" s="17"/>
      <c r="U23" s="17"/>
      <c r="V23" s="17"/>
      <c r="W23" s="17"/>
      <c r="X23" s="17"/>
      <c r="Y23" s="5"/>
      <c r="Z23" s="16"/>
      <c r="AA23" s="16"/>
      <c r="AB23" s="16"/>
      <c r="AC23" s="16"/>
      <c r="AD23" s="16"/>
      <c r="AE23" s="16"/>
      <c r="AF23" s="16"/>
      <c r="AG23" s="16"/>
    </row>
    <row r="24" spans="1:33">
      <c r="A24" s="18">
        <v>21</v>
      </c>
      <c r="B24" s="19"/>
      <c r="C24" s="17"/>
      <c r="D24" s="17"/>
      <c r="E24" s="17"/>
      <c r="F24" s="17"/>
      <c r="G24" s="17"/>
      <c r="H24" s="17"/>
      <c r="I24" s="5"/>
      <c r="J24" s="16"/>
      <c r="K24" s="16"/>
      <c r="L24" s="16"/>
      <c r="M24" s="16"/>
      <c r="N24" s="16"/>
      <c r="O24" s="16"/>
      <c r="P24" s="16"/>
      <c r="Q24" s="7"/>
      <c r="R24" s="17"/>
      <c r="S24" s="17"/>
      <c r="T24" s="17"/>
      <c r="U24" s="17"/>
      <c r="V24" s="17"/>
      <c r="W24" s="17"/>
      <c r="X24" s="17"/>
      <c r="Y24" s="5"/>
      <c r="Z24" s="16"/>
      <c r="AA24" s="16"/>
      <c r="AB24" s="16"/>
      <c r="AC24" s="16"/>
      <c r="AD24" s="16"/>
      <c r="AE24" s="16"/>
      <c r="AF24" s="16"/>
      <c r="AG24" s="16"/>
    </row>
    <row r="25" spans="1:33">
      <c r="A25" s="18">
        <v>22</v>
      </c>
      <c r="B25" s="19"/>
      <c r="C25" s="17"/>
      <c r="D25" s="17"/>
      <c r="E25" s="17"/>
      <c r="F25" s="17"/>
      <c r="G25" s="17"/>
      <c r="H25" s="17"/>
      <c r="I25" s="5"/>
      <c r="J25" s="16"/>
      <c r="K25" s="16"/>
      <c r="L25" s="16"/>
      <c r="M25" s="16"/>
      <c r="N25" s="16"/>
      <c r="O25" s="16"/>
      <c r="P25" s="16"/>
      <c r="Q25" s="7"/>
      <c r="R25" s="17"/>
      <c r="S25" s="17"/>
      <c r="T25" s="17"/>
      <c r="U25" s="17"/>
      <c r="V25" s="17"/>
      <c r="W25" s="17"/>
      <c r="X25" s="17"/>
      <c r="Y25" s="5"/>
      <c r="Z25" s="16"/>
      <c r="AA25" s="16"/>
      <c r="AB25" s="16"/>
      <c r="AC25" s="16"/>
      <c r="AD25" s="16"/>
      <c r="AE25" s="16"/>
      <c r="AF25" s="16"/>
      <c r="AG25" s="16"/>
    </row>
    <row r="26" spans="1:33">
      <c r="A26" s="21" t="s">
        <v>11</v>
      </c>
      <c r="B26" s="22" t="e">
        <f t="shared" ref="B26:AG26" si="0">AVERAGE(B4:B25)</f>
        <v>#DIV/0!</v>
      </c>
      <c r="C26" s="23" t="e">
        <f t="shared" si="0"/>
        <v>#DIV/0!</v>
      </c>
      <c r="D26" s="23" t="e">
        <f t="shared" si="0"/>
        <v>#DIV/0!</v>
      </c>
      <c r="E26" s="23" t="e">
        <f t="shared" si="0"/>
        <v>#DIV/0!</v>
      </c>
      <c r="F26" s="23" t="e">
        <f t="shared" si="0"/>
        <v>#DIV/0!</v>
      </c>
      <c r="G26" s="23" t="e">
        <f t="shared" si="0"/>
        <v>#DIV/0!</v>
      </c>
      <c r="H26" s="23" t="e">
        <f t="shared" si="0"/>
        <v>#DIV/0!</v>
      </c>
      <c r="I26" s="24" t="e">
        <f t="shared" si="0"/>
        <v>#DIV/0!</v>
      </c>
      <c r="J26" s="25" t="e">
        <f t="shared" si="0"/>
        <v>#DIV/0!</v>
      </c>
      <c r="K26" s="25" t="e">
        <f t="shared" si="0"/>
        <v>#DIV/0!</v>
      </c>
      <c r="L26" s="25" t="e">
        <f t="shared" si="0"/>
        <v>#DIV/0!</v>
      </c>
      <c r="M26" s="25" t="e">
        <f t="shared" si="0"/>
        <v>#DIV/0!</v>
      </c>
      <c r="N26" s="25" t="e">
        <f t="shared" si="0"/>
        <v>#DIV/0!</v>
      </c>
      <c r="O26" s="25" t="e">
        <f t="shared" si="0"/>
        <v>#DIV/0!</v>
      </c>
      <c r="P26" s="25" t="e">
        <f t="shared" si="0"/>
        <v>#DIV/0!</v>
      </c>
      <c r="Q26" s="26" t="e">
        <f t="shared" si="0"/>
        <v>#DIV/0!</v>
      </c>
      <c r="R26" s="23" t="e">
        <f t="shared" si="0"/>
        <v>#DIV/0!</v>
      </c>
      <c r="S26" s="23" t="e">
        <f t="shared" si="0"/>
        <v>#DIV/0!</v>
      </c>
      <c r="T26" s="23" t="e">
        <f t="shared" si="0"/>
        <v>#DIV/0!</v>
      </c>
      <c r="U26" s="23" t="e">
        <f t="shared" si="0"/>
        <v>#DIV/0!</v>
      </c>
      <c r="V26" s="23" t="e">
        <f t="shared" si="0"/>
        <v>#DIV/0!</v>
      </c>
      <c r="W26" s="23" t="e">
        <f t="shared" si="0"/>
        <v>#DIV/0!</v>
      </c>
      <c r="X26" s="23" t="e">
        <f t="shared" si="0"/>
        <v>#DIV/0!</v>
      </c>
      <c r="Y26" s="24" t="e">
        <f t="shared" si="0"/>
        <v>#DIV/0!</v>
      </c>
      <c r="Z26" s="25" t="e">
        <f t="shared" si="0"/>
        <v>#DIV/0!</v>
      </c>
      <c r="AA26" s="25" t="e">
        <f t="shared" si="0"/>
        <v>#DIV/0!</v>
      </c>
      <c r="AB26" s="25" t="e">
        <f t="shared" si="0"/>
        <v>#DIV/0!</v>
      </c>
      <c r="AC26" s="25" t="e">
        <f t="shared" si="0"/>
        <v>#DIV/0!</v>
      </c>
      <c r="AD26" s="25" t="e">
        <f t="shared" si="0"/>
        <v>#DIV/0!</v>
      </c>
      <c r="AE26" s="25" t="e">
        <f t="shared" si="0"/>
        <v>#DIV/0!</v>
      </c>
      <c r="AF26" s="25" t="e">
        <f t="shared" si="0"/>
        <v>#DIV/0!</v>
      </c>
      <c r="AG26" s="26" t="e">
        <f t="shared" si="0"/>
        <v>#DIV/0!</v>
      </c>
    </row>
    <row r="27" spans="1:33">
      <c r="A27" s="27" t="s">
        <v>12</v>
      </c>
      <c r="B27" s="105"/>
      <c r="C27" s="98"/>
      <c r="D27" s="98"/>
      <c r="E27" s="98"/>
      <c r="F27" s="98"/>
      <c r="G27" s="98"/>
      <c r="H27" s="98"/>
      <c r="I27" s="99"/>
      <c r="J27" s="100"/>
      <c r="K27" s="100"/>
      <c r="L27" s="100"/>
      <c r="M27" s="100"/>
      <c r="N27" s="100"/>
      <c r="O27" s="100"/>
      <c r="P27" s="100"/>
      <c r="Q27" s="101"/>
      <c r="R27" s="98"/>
      <c r="S27" s="98"/>
      <c r="T27" s="98"/>
      <c r="U27" s="98"/>
      <c r="V27" s="98"/>
      <c r="W27" s="98"/>
      <c r="X27" s="98"/>
      <c r="Y27" s="99"/>
      <c r="Z27" s="106"/>
      <c r="AA27" s="106"/>
      <c r="AB27" s="106"/>
      <c r="AC27" s="106"/>
      <c r="AD27" s="106"/>
      <c r="AE27" s="106"/>
      <c r="AF27" s="106"/>
      <c r="AG27" s="106"/>
    </row>
    <row r="28" spans="1:33">
      <c r="A28" s="41" t="s">
        <v>13</v>
      </c>
      <c r="B28" s="146" t="e">
        <f>AVERAGE(C27,E27,G27,I27)</f>
        <v>#DIV/0!</v>
      </c>
      <c r="C28" s="129"/>
      <c r="D28" s="129"/>
      <c r="E28" s="129"/>
      <c r="F28" s="129"/>
      <c r="G28" s="129"/>
      <c r="H28" s="129"/>
      <c r="I28" s="129"/>
      <c r="J28" s="147" t="e">
        <f>AVERAGE(K27,M27,O27,Q27)</f>
        <v>#DIV/0!</v>
      </c>
      <c r="K28" s="129"/>
      <c r="L28" s="129"/>
      <c r="M28" s="129"/>
      <c r="N28" s="129"/>
      <c r="O28" s="129"/>
      <c r="P28" s="129"/>
      <c r="Q28" s="129"/>
      <c r="R28" s="148" t="e">
        <f>AVERAGE(S27,U27,W27,Y27)</f>
        <v>#DIV/0!</v>
      </c>
      <c r="S28" s="129"/>
      <c r="T28" s="129"/>
      <c r="U28" s="129"/>
      <c r="V28" s="129"/>
      <c r="W28" s="129"/>
      <c r="X28" s="129"/>
      <c r="Y28" s="129"/>
      <c r="Z28" s="149" t="e">
        <f>AVERAGE(AA27,AC27,AE27,AG27)</f>
        <v>#DIV/0!</v>
      </c>
      <c r="AA28" s="129"/>
      <c r="AB28" s="129"/>
      <c r="AC28" s="129"/>
      <c r="AD28" s="129"/>
      <c r="AE28" s="129"/>
      <c r="AF28" s="129"/>
      <c r="AG28" s="129"/>
    </row>
    <row r="29" spans="1:33">
      <c r="A29" s="42" t="s">
        <v>14</v>
      </c>
      <c r="B29" s="43" t="e">
        <f t="shared" ref="B29:AG29" si="1">STDEV(B4:B25)</f>
        <v>#DIV/0!</v>
      </c>
      <c r="C29" s="43" t="e">
        <f t="shared" si="1"/>
        <v>#DIV/0!</v>
      </c>
      <c r="D29" s="43" t="e">
        <f t="shared" si="1"/>
        <v>#DIV/0!</v>
      </c>
      <c r="E29" s="43" t="e">
        <f t="shared" si="1"/>
        <v>#DIV/0!</v>
      </c>
      <c r="F29" s="43" t="e">
        <f t="shared" si="1"/>
        <v>#DIV/0!</v>
      </c>
      <c r="G29" s="43" t="e">
        <f t="shared" si="1"/>
        <v>#DIV/0!</v>
      </c>
      <c r="H29" s="43" t="e">
        <f t="shared" si="1"/>
        <v>#DIV/0!</v>
      </c>
      <c r="I29" s="44" t="e">
        <f t="shared" si="1"/>
        <v>#DIV/0!</v>
      </c>
      <c r="J29" s="45" t="e">
        <f t="shared" si="1"/>
        <v>#DIV/0!</v>
      </c>
      <c r="K29" s="45" t="e">
        <f t="shared" si="1"/>
        <v>#DIV/0!</v>
      </c>
      <c r="L29" s="45" t="e">
        <f t="shared" si="1"/>
        <v>#DIV/0!</v>
      </c>
      <c r="M29" s="45" t="e">
        <f t="shared" si="1"/>
        <v>#DIV/0!</v>
      </c>
      <c r="N29" s="45" t="e">
        <f t="shared" si="1"/>
        <v>#DIV/0!</v>
      </c>
      <c r="O29" s="45" t="e">
        <f t="shared" si="1"/>
        <v>#DIV/0!</v>
      </c>
      <c r="P29" s="45" t="e">
        <f t="shared" si="1"/>
        <v>#DIV/0!</v>
      </c>
      <c r="Q29" s="46" t="e">
        <f t="shared" si="1"/>
        <v>#DIV/0!</v>
      </c>
      <c r="R29" s="43" t="e">
        <f t="shared" si="1"/>
        <v>#DIV/0!</v>
      </c>
      <c r="S29" s="43" t="e">
        <f t="shared" si="1"/>
        <v>#DIV/0!</v>
      </c>
      <c r="T29" s="43" t="e">
        <f t="shared" si="1"/>
        <v>#DIV/0!</v>
      </c>
      <c r="U29" s="43" t="e">
        <f t="shared" si="1"/>
        <v>#DIV/0!</v>
      </c>
      <c r="V29" s="43" t="e">
        <f t="shared" si="1"/>
        <v>#DIV/0!</v>
      </c>
      <c r="W29" s="43" t="e">
        <f t="shared" si="1"/>
        <v>#DIV/0!</v>
      </c>
      <c r="X29" s="43" t="e">
        <f t="shared" si="1"/>
        <v>#DIV/0!</v>
      </c>
      <c r="Y29" s="44" t="e">
        <f t="shared" si="1"/>
        <v>#DIV/0!</v>
      </c>
      <c r="Z29" s="45" t="e">
        <f t="shared" si="1"/>
        <v>#DIV/0!</v>
      </c>
      <c r="AA29" s="45" t="e">
        <f t="shared" si="1"/>
        <v>#DIV/0!</v>
      </c>
      <c r="AB29" s="45" t="e">
        <f t="shared" si="1"/>
        <v>#DIV/0!</v>
      </c>
      <c r="AC29" s="45" t="e">
        <f t="shared" si="1"/>
        <v>#DIV/0!</v>
      </c>
      <c r="AD29" s="45" t="e">
        <f t="shared" si="1"/>
        <v>#DIV/0!</v>
      </c>
      <c r="AE29" s="45" t="e">
        <f t="shared" si="1"/>
        <v>#DIV/0!</v>
      </c>
      <c r="AF29" s="45" t="e">
        <f t="shared" si="1"/>
        <v>#DIV/0!</v>
      </c>
      <c r="AG29" s="46" t="e">
        <f t="shared" si="1"/>
        <v>#DIV/0!</v>
      </c>
    </row>
    <row r="30" spans="1:33">
      <c r="A30" s="42" t="s">
        <v>15</v>
      </c>
      <c r="B30" s="120" t="e">
        <f>AVERAGE(B29:C29)</f>
        <v>#DIV/0!</v>
      </c>
      <c r="C30" s="108"/>
      <c r="D30" s="120" t="e">
        <f>AVERAGE(D29:E29)</f>
        <v>#DIV/0!</v>
      </c>
      <c r="E30" s="108"/>
      <c r="F30" s="120" t="e">
        <f>AVERAGE(F29:G29)</f>
        <v>#DIV/0!</v>
      </c>
      <c r="G30" s="108"/>
      <c r="H30" s="120" t="e">
        <f>AVERAGE(H29:I29)</f>
        <v>#DIV/0!</v>
      </c>
      <c r="I30" s="117"/>
      <c r="J30" s="143" t="e">
        <f>AVERAGE(J29:K29)</f>
        <v>#DIV/0!</v>
      </c>
      <c r="K30" s="108"/>
      <c r="L30" s="143" t="e">
        <f>AVERAGE(L29:M29)</f>
        <v>#DIV/0!</v>
      </c>
      <c r="M30" s="108"/>
      <c r="N30" s="143" t="e">
        <f>AVERAGE(N29:O29)</f>
        <v>#DIV/0!</v>
      </c>
      <c r="O30" s="108"/>
      <c r="P30" s="143" t="e">
        <f>AVERAGE(P29:Q29)</f>
        <v>#DIV/0!</v>
      </c>
      <c r="Q30" s="117"/>
      <c r="R30" s="120" t="e">
        <f>AVERAGE(R29:S29)</f>
        <v>#DIV/0!</v>
      </c>
      <c r="S30" s="108"/>
      <c r="T30" s="120" t="e">
        <f>AVERAGE(T29:U29)</f>
        <v>#DIV/0!</v>
      </c>
      <c r="U30" s="108"/>
      <c r="V30" s="120" t="e">
        <f>AVERAGE(V29:W29)</f>
        <v>#DIV/0!</v>
      </c>
      <c r="W30" s="108"/>
      <c r="X30" s="120" t="e">
        <f>AVERAGE(X29:Y29)</f>
        <v>#DIV/0!</v>
      </c>
      <c r="Y30" s="117"/>
      <c r="Z30" s="143" t="e">
        <f>AVERAGE(Z29:AA29)</f>
        <v>#DIV/0!</v>
      </c>
      <c r="AA30" s="108"/>
      <c r="AB30" s="143" t="e">
        <f>AVERAGE(AB29:AC29)</f>
        <v>#DIV/0!</v>
      </c>
      <c r="AC30" s="108"/>
      <c r="AD30" s="143" t="e">
        <f>AVERAGE(AD29:AE29)</f>
        <v>#DIV/0!</v>
      </c>
      <c r="AE30" s="108"/>
      <c r="AF30" s="143" t="e">
        <f>AVERAGE(AF29:AG29)</f>
        <v>#DIV/0!</v>
      </c>
      <c r="AG30" s="117"/>
    </row>
    <row r="31" spans="1:33">
      <c r="A31" s="47" t="s">
        <v>16</v>
      </c>
      <c r="B31" s="119" t="e">
        <f>(C26-B26)/B30</f>
        <v>#DIV/0!</v>
      </c>
      <c r="C31" s="112"/>
      <c r="D31" s="118" t="e">
        <f>(E26-D26)/D30</f>
        <v>#DIV/0!</v>
      </c>
      <c r="E31" s="112"/>
      <c r="F31" s="118" t="e">
        <f>(G26-F26)/F30</f>
        <v>#DIV/0!</v>
      </c>
      <c r="G31" s="112"/>
      <c r="H31" s="118" t="e">
        <f>(I26-H26)/H30</f>
        <v>#DIV/0!</v>
      </c>
      <c r="I31" s="112"/>
      <c r="J31" s="119" t="e">
        <f>(K26-J26)/J30</f>
        <v>#DIV/0!</v>
      </c>
      <c r="K31" s="112"/>
      <c r="L31" s="118" t="e">
        <f>(M26-L26)/L30</f>
        <v>#DIV/0!</v>
      </c>
      <c r="M31" s="112"/>
      <c r="N31" s="118" t="e">
        <f>(O26-N26)/N30</f>
        <v>#DIV/0!</v>
      </c>
      <c r="O31" s="112"/>
      <c r="P31" s="118" t="e">
        <f>(Q26-P26)/P30</f>
        <v>#DIV/0!</v>
      </c>
      <c r="Q31" s="112"/>
      <c r="R31" s="119" t="e">
        <f>(S26-R26)/R30</f>
        <v>#DIV/0!</v>
      </c>
      <c r="S31" s="112"/>
      <c r="T31" s="118" t="e">
        <f>(U26-T26)/T30</f>
        <v>#DIV/0!</v>
      </c>
      <c r="U31" s="112"/>
      <c r="V31" s="118" t="e">
        <f>(W26-V26)/V30</f>
        <v>#DIV/0!</v>
      </c>
      <c r="W31" s="112"/>
      <c r="X31" s="118" t="e">
        <f>(Y26-X26)/X30</f>
        <v>#DIV/0!</v>
      </c>
      <c r="Y31" s="112"/>
      <c r="Z31" s="119" t="e">
        <f>(AA26-Z26)/Z30</f>
        <v>#DIV/0!</v>
      </c>
      <c r="AA31" s="112"/>
      <c r="AB31" s="118" t="e">
        <f>(AC26-AB26)/AB30</f>
        <v>#DIV/0!</v>
      </c>
      <c r="AC31" s="112"/>
      <c r="AD31" s="118" t="e">
        <f>(AE26-AD26)/AD30</f>
        <v>#DIV/0!</v>
      </c>
      <c r="AE31" s="112"/>
      <c r="AF31" s="118" t="e">
        <f>(AG26-AF26)/AF30</f>
        <v>#DIV/0!</v>
      </c>
      <c r="AG31" s="112"/>
    </row>
    <row r="32" spans="1:33">
      <c r="A32" s="47" t="s">
        <v>17</v>
      </c>
      <c r="B32" s="119" t="e">
        <f>AVERAGE(B31,D31,F31,H31)</f>
        <v>#DIV/0!</v>
      </c>
      <c r="C32" s="114"/>
      <c r="D32" s="114"/>
      <c r="E32" s="114"/>
      <c r="F32" s="114"/>
      <c r="G32" s="114"/>
      <c r="H32" s="114"/>
      <c r="I32" s="112"/>
      <c r="J32" s="119" t="e">
        <f>AVERAGE(J31,L31,N31,P31)</f>
        <v>#DIV/0!</v>
      </c>
      <c r="K32" s="114"/>
      <c r="L32" s="114"/>
      <c r="M32" s="114"/>
      <c r="N32" s="114"/>
      <c r="O32" s="114"/>
      <c r="P32" s="114"/>
      <c r="Q32" s="112"/>
      <c r="R32" s="119" t="e">
        <f>AVERAGE(R31,T31,V31,X31)</f>
        <v>#DIV/0!</v>
      </c>
      <c r="S32" s="114"/>
      <c r="T32" s="114"/>
      <c r="U32" s="114"/>
      <c r="V32" s="114"/>
      <c r="W32" s="114"/>
      <c r="X32" s="114"/>
      <c r="Y32" s="112"/>
      <c r="Z32" s="119" t="e">
        <f>AVERAGE(Z31,AB31,AD31,AF31)</f>
        <v>#DIV/0!</v>
      </c>
      <c r="AA32" s="114"/>
      <c r="AB32" s="114"/>
      <c r="AC32" s="114"/>
      <c r="AD32" s="114"/>
      <c r="AE32" s="114"/>
      <c r="AF32" s="114"/>
      <c r="AG32" s="112"/>
    </row>
  </sheetData>
  <mergeCells count="60">
    <mergeCell ref="Z31:AA31"/>
    <mergeCell ref="AB31:AC31"/>
    <mergeCell ref="AD31:AE31"/>
    <mergeCell ref="AF31:AG31"/>
    <mergeCell ref="Z32:AG32"/>
    <mergeCell ref="X31:Y31"/>
    <mergeCell ref="R32:Y32"/>
    <mergeCell ref="R31:S31"/>
    <mergeCell ref="T31:U31"/>
    <mergeCell ref="V31:W31"/>
    <mergeCell ref="Z3:AA3"/>
    <mergeCell ref="AB3:AC3"/>
    <mergeCell ref="AD3:AE3"/>
    <mergeCell ref="Z28:AG28"/>
    <mergeCell ref="B1:I1"/>
    <mergeCell ref="J1:Q1"/>
    <mergeCell ref="R1:Y1"/>
    <mergeCell ref="Z1:AG1"/>
    <mergeCell ref="B3:C3"/>
    <mergeCell ref="D3:E3"/>
    <mergeCell ref="F3:G3"/>
    <mergeCell ref="AF3:AG3"/>
    <mergeCell ref="R3:S3"/>
    <mergeCell ref="T3:U3"/>
    <mergeCell ref="V3:W3"/>
    <mergeCell ref="R28:Y28"/>
    <mergeCell ref="X3:Y3"/>
    <mergeCell ref="AB30:AC30"/>
    <mergeCell ref="AD30:AE30"/>
    <mergeCell ref="AF30:AG30"/>
    <mergeCell ref="H30:I30"/>
    <mergeCell ref="J30:K30"/>
    <mergeCell ref="R30:S30"/>
    <mergeCell ref="T30:U30"/>
    <mergeCell ref="V30:W30"/>
    <mergeCell ref="X30:Y30"/>
    <mergeCell ref="Z30:AA30"/>
    <mergeCell ref="N31:O31"/>
    <mergeCell ref="P31:Q31"/>
    <mergeCell ref="B32:I32"/>
    <mergeCell ref="J32:Q32"/>
    <mergeCell ref="B30:C30"/>
    <mergeCell ref="B31:C31"/>
    <mergeCell ref="D31:E31"/>
    <mergeCell ref="F31:G31"/>
    <mergeCell ref="H31:I31"/>
    <mergeCell ref="J31:K31"/>
    <mergeCell ref="L31:M31"/>
    <mergeCell ref="L30:M30"/>
    <mergeCell ref="N30:O30"/>
    <mergeCell ref="H3:I3"/>
    <mergeCell ref="J3:K3"/>
    <mergeCell ref="B28:I28"/>
    <mergeCell ref="J28:Q28"/>
    <mergeCell ref="D30:E30"/>
    <mergeCell ref="F30:G30"/>
    <mergeCell ref="P30:Q30"/>
    <mergeCell ref="L3:M3"/>
    <mergeCell ref="N3:O3"/>
    <mergeCell ref="P3:Q3"/>
  </mergeCells>
  <conditionalFormatting sqref="B4:AG25">
    <cfRule type="containsText" dxfId="3" priority="1" operator="containsText" text="4">
      <formula>NOT(ISERROR(SEARCH(("4"),(B4))))</formula>
    </cfRule>
  </conditionalFormatting>
  <conditionalFormatting sqref="B4:AG25">
    <cfRule type="containsText" dxfId="2" priority="2" operator="containsText" text="3">
      <formula>NOT(ISERROR(SEARCH(("3"),(B4))))</formula>
    </cfRule>
  </conditionalFormatting>
  <conditionalFormatting sqref="B4:AG25">
    <cfRule type="containsText" dxfId="1" priority="3" operator="containsText" text="2">
      <formula>NOT(ISERROR(SEARCH(("2"),(B4))))</formula>
    </cfRule>
  </conditionalFormatting>
  <conditionalFormatting sqref="B4:AG25">
    <cfRule type="containsText" dxfId="0" priority="4" operator="containsText" text="1">
      <formula>NOT(ISERROR(SEARCH(("1"),(B4))))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PV, Add &amp; Subt</vt:lpstr>
      <vt:lpstr>Mult</vt:lpstr>
      <vt:lpstr>Div</vt:lpstr>
      <vt:lpstr>Fractions 1</vt:lpstr>
      <vt:lpstr>Fractions 2</vt:lpstr>
      <vt:lpstr>Decimals</vt:lpstr>
      <vt:lpstr>Measurement</vt:lpstr>
      <vt:lpstr>Copy of Blank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Jerrod Dastrup</cp:lastModifiedBy>
  <dcterms:created xsi:type="dcterms:W3CDTF">2020-06-12T16:28:36Z</dcterms:created>
  <dcterms:modified xsi:type="dcterms:W3CDTF">2020-06-12T16:28:36Z</dcterms:modified>
</cp:coreProperties>
</file>