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cherie.springer/Downloads/"/>
    </mc:Choice>
  </mc:AlternateContent>
  <xr:revisionPtr revIDLastSave="0" documentId="13_ncr:1_{394782C8-0889-4A46-B473-5091FB1D3D8E}" xr6:coauthVersionLast="47" xr6:coauthVersionMax="47" xr10:uidLastSave="{00000000-0000-0000-0000-000000000000}"/>
  <bookViews>
    <workbookView xWindow="0" yWindow="500" windowWidth="28800" windowHeight="16560" activeTab="5" xr2:uid="{00000000-000D-0000-FFFF-FFFF00000000}"/>
  </bookViews>
  <sheets>
    <sheet name="Opie" sheetId="1" r:id="rId1"/>
    <sheet name="Kovacs" sheetId="2" r:id="rId2"/>
    <sheet name="Haslam" sheetId="3" r:id="rId3"/>
    <sheet name="Morales" sheetId="4" r:id="rId4"/>
    <sheet name="RomneyChen- Red" sheetId="5" r:id="rId5"/>
    <sheet name="RomneyChen- Blu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41" i="6" l="1"/>
  <c r="X41" i="6"/>
  <c r="Q41" i="6"/>
  <c r="Q40" i="6"/>
  <c r="AK40" i="6" s="1"/>
  <c r="AK39" i="6"/>
  <c r="AJ39" i="6"/>
  <c r="AC39" i="6"/>
  <c r="AB39" i="6"/>
  <c r="AA39" i="6"/>
  <c r="Z39" i="6"/>
  <c r="X39" i="6"/>
  <c r="W39" i="6"/>
  <c r="V39" i="6"/>
  <c r="U39" i="6"/>
  <c r="T39" i="6"/>
  <c r="S39" i="6"/>
  <c r="Q39" i="6"/>
  <c r="P39" i="6"/>
  <c r="O39" i="6"/>
  <c r="N39" i="6"/>
  <c r="M39" i="6"/>
  <c r="L39" i="6"/>
  <c r="J39" i="6"/>
  <c r="I39" i="6"/>
  <c r="H39" i="6"/>
  <c r="G39" i="6"/>
  <c r="E39" i="6"/>
  <c r="D39" i="6"/>
  <c r="C39" i="6"/>
  <c r="AK38" i="6"/>
  <c r="AJ38" i="6"/>
  <c r="AC38" i="6"/>
  <c r="AB38" i="6"/>
  <c r="AA38" i="6"/>
  <c r="Z38" i="6"/>
  <c r="X38" i="6"/>
  <c r="W38" i="6"/>
  <c r="V38" i="6"/>
  <c r="U38" i="6"/>
  <c r="T38" i="6"/>
  <c r="S38" i="6"/>
  <c r="Q38" i="6"/>
  <c r="P38" i="6"/>
  <c r="O38" i="6"/>
  <c r="N38" i="6"/>
  <c r="M38" i="6"/>
  <c r="L38" i="6"/>
  <c r="J38" i="6"/>
  <c r="I38" i="6"/>
  <c r="H38" i="6"/>
  <c r="G38" i="6"/>
  <c r="E38" i="6"/>
  <c r="D38" i="6"/>
  <c r="C38" i="6"/>
  <c r="AK37" i="6"/>
  <c r="AJ37" i="6"/>
  <c r="AC37" i="6"/>
  <c r="AB37" i="6"/>
  <c r="AA37" i="6"/>
  <c r="Z37" i="6"/>
  <c r="X37" i="6"/>
  <c r="W37" i="6"/>
  <c r="V37" i="6"/>
  <c r="U37" i="6"/>
  <c r="T37" i="6"/>
  <c r="S37" i="6"/>
  <c r="Q37" i="6"/>
  <c r="P37" i="6"/>
  <c r="O37" i="6"/>
  <c r="N37" i="6"/>
  <c r="M37" i="6"/>
  <c r="L37" i="6"/>
  <c r="J37" i="6"/>
  <c r="I37" i="6"/>
  <c r="H37" i="6"/>
  <c r="G37" i="6"/>
  <c r="E37" i="6"/>
  <c r="D37" i="6"/>
  <c r="C37" i="6"/>
  <c r="AK36" i="6"/>
  <c r="AJ36" i="6"/>
  <c r="AC36" i="6"/>
  <c r="AB36" i="6"/>
  <c r="AA36" i="6"/>
  <c r="Z36" i="6"/>
  <c r="X36" i="6"/>
  <c r="W36" i="6"/>
  <c r="V36" i="6"/>
  <c r="U36" i="6"/>
  <c r="T36" i="6"/>
  <c r="S36" i="6"/>
  <c r="Q36" i="6"/>
  <c r="P36" i="6"/>
  <c r="O36" i="6"/>
  <c r="N36" i="6"/>
  <c r="M36" i="6"/>
  <c r="L36" i="6"/>
  <c r="J36" i="6"/>
  <c r="I36" i="6"/>
  <c r="H36" i="6"/>
  <c r="G36" i="6"/>
  <c r="E36" i="6"/>
  <c r="D36" i="6"/>
  <c r="C36" i="6"/>
  <c r="AJ35" i="6"/>
  <c r="AC35" i="6"/>
  <c r="AB35" i="6"/>
  <c r="AA35" i="6"/>
  <c r="Z35" i="6"/>
  <c r="W35" i="6"/>
  <c r="V35" i="6"/>
  <c r="U35" i="6"/>
  <c r="T35" i="6"/>
  <c r="S35" i="6"/>
  <c r="P35" i="6"/>
  <c r="O35" i="6"/>
  <c r="N35" i="6"/>
  <c r="M35" i="6"/>
  <c r="L35" i="6"/>
  <c r="E35" i="6"/>
  <c r="D35" i="6"/>
  <c r="C35" i="6"/>
  <c r="AK34" i="6"/>
  <c r="X34" i="6"/>
  <c r="Q34" i="6"/>
  <c r="AK33" i="6"/>
  <c r="X33" i="6"/>
  <c r="Q33" i="6"/>
  <c r="AK32" i="6"/>
  <c r="X32" i="6"/>
  <c r="Q32" i="6"/>
  <c r="AK31" i="6"/>
  <c r="X31" i="6"/>
  <c r="Q31" i="6"/>
  <c r="AK30" i="6"/>
  <c r="X30" i="6"/>
  <c r="Q30" i="6"/>
  <c r="AK29" i="6"/>
  <c r="X29" i="6"/>
  <c r="Q29" i="6"/>
  <c r="AK28" i="6"/>
  <c r="X28" i="6"/>
  <c r="Q28" i="6"/>
  <c r="AK27" i="6"/>
  <c r="X27" i="6"/>
  <c r="Q27" i="6"/>
  <c r="AK26" i="6"/>
  <c r="X26" i="6"/>
  <c r="Q26" i="6"/>
  <c r="AK25" i="6"/>
  <c r="X25" i="6"/>
  <c r="Q25" i="6"/>
  <c r="AK24" i="6"/>
  <c r="X24" i="6"/>
  <c r="Q24" i="6"/>
  <c r="AK23" i="6"/>
  <c r="X23" i="6"/>
  <c r="Q23" i="6"/>
  <c r="AK22" i="6"/>
  <c r="X22" i="6"/>
  <c r="Q22" i="6"/>
  <c r="AK21" i="6"/>
  <c r="X21" i="6"/>
  <c r="Q21" i="6"/>
  <c r="AK20" i="6"/>
  <c r="X20" i="6"/>
  <c r="Q20" i="6"/>
  <c r="AK19" i="6"/>
  <c r="X19" i="6"/>
  <c r="Q19" i="6"/>
  <c r="AK18" i="6"/>
  <c r="X18" i="6"/>
  <c r="Q18" i="6"/>
  <c r="AK17" i="6"/>
  <c r="X17" i="6"/>
  <c r="Q17" i="6"/>
  <c r="AK16" i="6"/>
  <c r="X16" i="6"/>
  <c r="Q16" i="6"/>
  <c r="AK15" i="6"/>
  <c r="X15" i="6"/>
  <c r="Q15" i="6"/>
  <c r="AK14" i="6"/>
  <c r="X14" i="6"/>
  <c r="Q14" i="6"/>
  <c r="AK13" i="6"/>
  <c r="X13" i="6"/>
  <c r="Q13" i="6"/>
  <c r="AK12" i="6"/>
  <c r="X12" i="6"/>
  <c r="Q12" i="6"/>
  <c r="AK11" i="6"/>
  <c r="X11" i="6"/>
  <c r="Q11" i="6"/>
  <c r="AK10" i="6"/>
  <c r="X10" i="6"/>
  <c r="Q10" i="6"/>
  <c r="AK9" i="6"/>
  <c r="X9" i="6"/>
  <c r="Q9" i="6"/>
  <c r="AK8" i="6"/>
  <c r="X8" i="6"/>
  <c r="Q8" i="6"/>
  <c r="AK7" i="6"/>
  <c r="AK35" i="6" s="1"/>
  <c r="X7" i="6"/>
  <c r="Q7" i="6"/>
  <c r="AK6" i="6"/>
  <c r="X6" i="6"/>
  <c r="Q6" i="6"/>
  <c r="AK5" i="6"/>
  <c r="X5" i="6"/>
  <c r="Q5" i="6"/>
  <c r="Q35" i="6" s="1"/>
  <c r="AK4" i="6"/>
  <c r="X4" i="6"/>
  <c r="X35" i="6" s="1"/>
  <c r="Q4" i="6"/>
  <c r="AK41" i="5"/>
  <c r="X41" i="5"/>
  <c r="Q41" i="5"/>
  <c r="X40" i="5"/>
  <c r="Q40" i="5"/>
  <c r="AK40" i="5" s="1"/>
  <c r="AK39" i="5"/>
  <c r="AJ39" i="5"/>
  <c r="AC39" i="5"/>
  <c r="AB39" i="5"/>
  <c r="AA39" i="5"/>
  <c r="Z39" i="5"/>
  <c r="X39" i="5"/>
  <c r="W39" i="5"/>
  <c r="V39" i="5"/>
  <c r="U39" i="5"/>
  <c r="T39" i="5"/>
  <c r="S39" i="5"/>
  <c r="Q39" i="5"/>
  <c r="P39" i="5"/>
  <c r="O39" i="5"/>
  <c r="N39" i="5"/>
  <c r="M39" i="5"/>
  <c r="L39" i="5"/>
  <c r="J39" i="5"/>
  <c r="I39" i="5"/>
  <c r="H39" i="5"/>
  <c r="G39" i="5"/>
  <c r="E39" i="5"/>
  <c r="D39" i="5"/>
  <c r="C39" i="5"/>
  <c r="AK38" i="5"/>
  <c r="AJ38" i="5"/>
  <c r="AC38" i="5"/>
  <c r="AB38" i="5"/>
  <c r="AA38" i="5"/>
  <c r="Z38" i="5"/>
  <c r="X38" i="5"/>
  <c r="W38" i="5"/>
  <c r="V38" i="5"/>
  <c r="U38" i="5"/>
  <c r="T38" i="5"/>
  <c r="S38" i="5"/>
  <c r="Q38" i="5"/>
  <c r="P38" i="5"/>
  <c r="O38" i="5"/>
  <c r="N38" i="5"/>
  <c r="M38" i="5"/>
  <c r="L38" i="5"/>
  <c r="J38" i="5"/>
  <c r="I38" i="5"/>
  <c r="H38" i="5"/>
  <c r="G38" i="5"/>
  <c r="E38" i="5"/>
  <c r="D38" i="5"/>
  <c r="C38" i="5"/>
  <c r="AK37" i="5"/>
  <c r="AJ37" i="5"/>
  <c r="AC37" i="5"/>
  <c r="AB37" i="5"/>
  <c r="AA37" i="5"/>
  <c r="Z37" i="5"/>
  <c r="X37" i="5"/>
  <c r="W37" i="5"/>
  <c r="V37" i="5"/>
  <c r="U37" i="5"/>
  <c r="T37" i="5"/>
  <c r="S37" i="5"/>
  <c r="Q37" i="5"/>
  <c r="P37" i="5"/>
  <c r="O37" i="5"/>
  <c r="N37" i="5"/>
  <c r="M37" i="5"/>
  <c r="L37" i="5"/>
  <c r="J37" i="5"/>
  <c r="I37" i="5"/>
  <c r="H37" i="5"/>
  <c r="G37" i="5"/>
  <c r="E37" i="5"/>
  <c r="D37" i="5"/>
  <c r="C37" i="5"/>
  <c r="AK36" i="5"/>
  <c r="AJ36" i="5"/>
  <c r="AC36" i="5"/>
  <c r="AB36" i="5"/>
  <c r="AA36" i="5"/>
  <c r="Z36" i="5"/>
  <c r="X36" i="5"/>
  <c r="W36" i="5"/>
  <c r="V36" i="5"/>
  <c r="U36" i="5"/>
  <c r="T36" i="5"/>
  <c r="S36" i="5"/>
  <c r="Q36" i="5"/>
  <c r="P36" i="5"/>
  <c r="O36" i="5"/>
  <c r="N36" i="5"/>
  <c r="M36" i="5"/>
  <c r="L36" i="5"/>
  <c r="J36" i="5"/>
  <c r="I36" i="5"/>
  <c r="H36" i="5"/>
  <c r="G36" i="5"/>
  <c r="E36" i="5"/>
  <c r="D36" i="5"/>
  <c r="C36" i="5"/>
  <c r="AJ35" i="5"/>
  <c r="AC35" i="5"/>
  <c r="AB35" i="5"/>
  <c r="AA35" i="5"/>
  <c r="Z35" i="5"/>
  <c r="W35" i="5"/>
  <c r="V35" i="5"/>
  <c r="U35" i="5"/>
  <c r="T35" i="5"/>
  <c r="S35" i="5"/>
  <c r="P35" i="5"/>
  <c r="O35" i="5"/>
  <c r="N35" i="5"/>
  <c r="M35" i="5"/>
  <c r="L35" i="5"/>
  <c r="E35" i="5"/>
  <c r="D35" i="5"/>
  <c r="C35" i="5"/>
  <c r="AK34" i="5"/>
  <c r="X34" i="5"/>
  <c r="Q34" i="5"/>
  <c r="AK33" i="5"/>
  <c r="X33" i="5"/>
  <c r="Q33" i="5"/>
  <c r="AK32" i="5"/>
  <c r="X32" i="5"/>
  <c r="Q32" i="5"/>
  <c r="AK31" i="5"/>
  <c r="X31" i="5"/>
  <c r="Q31" i="5"/>
  <c r="AK30" i="5"/>
  <c r="X30" i="5"/>
  <c r="Q30" i="5"/>
  <c r="AK29" i="5"/>
  <c r="X29" i="5"/>
  <c r="Q29" i="5"/>
  <c r="AK28" i="5"/>
  <c r="X28" i="5"/>
  <c r="Q28" i="5"/>
  <c r="AK27" i="5"/>
  <c r="X27" i="5"/>
  <c r="Q27" i="5"/>
  <c r="AK26" i="5"/>
  <c r="X26" i="5"/>
  <c r="Q26" i="5"/>
  <c r="AK25" i="5"/>
  <c r="X25" i="5"/>
  <c r="Q25" i="5"/>
  <c r="AK24" i="5"/>
  <c r="X24" i="5"/>
  <c r="Q24" i="5"/>
  <c r="AK23" i="5"/>
  <c r="X23" i="5"/>
  <c r="Q23" i="5"/>
  <c r="AK22" i="5"/>
  <c r="X22" i="5"/>
  <c r="Q22" i="5"/>
  <c r="AK21" i="5"/>
  <c r="X21" i="5"/>
  <c r="Q21" i="5"/>
  <c r="AK20" i="5"/>
  <c r="X20" i="5"/>
  <c r="Q20" i="5"/>
  <c r="AK19" i="5"/>
  <c r="X19" i="5"/>
  <c r="Q19" i="5"/>
  <c r="AK18" i="5"/>
  <c r="X18" i="5"/>
  <c r="Q18" i="5"/>
  <c r="AK17" i="5"/>
  <c r="X17" i="5"/>
  <c r="Q17" i="5"/>
  <c r="AK16" i="5"/>
  <c r="X16" i="5"/>
  <c r="Q16" i="5"/>
  <c r="AK15" i="5"/>
  <c r="X15" i="5"/>
  <c r="Q15" i="5"/>
  <c r="AK14" i="5"/>
  <c r="X14" i="5"/>
  <c r="Q14" i="5"/>
  <c r="AK13" i="5"/>
  <c r="X13" i="5"/>
  <c r="Q13" i="5"/>
  <c r="AK12" i="5"/>
  <c r="X12" i="5"/>
  <c r="Q12" i="5"/>
  <c r="AK10" i="5"/>
  <c r="X10" i="5"/>
  <c r="Q10" i="5"/>
  <c r="Q35" i="5" s="1"/>
  <c r="AK9" i="5"/>
  <c r="X9" i="5"/>
  <c r="Q9" i="5"/>
  <c r="AK8" i="5"/>
  <c r="X8" i="5"/>
  <c r="Q8" i="5"/>
  <c r="AK7" i="5"/>
  <c r="X7" i="5"/>
  <c r="Q7" i="5"/>
  <c r="AK6" i="5"/>
  <c r="X6" i="5"/>
  <c r="Q6" i="5"/>
  <c r="AK5" i="5"/>
  <c r="X5" i="5"/>
  <c r="X35" i="5" s="1"/>
  <c r="Q5" i="5"/>
  <c r="AK4" i="5"/>
  <c r="AK35" i="5" s="1"/>
  <c r="X4" i="5"/>
  <c r="Q4" i="5"/>
  <c r="AK41" i="4"/>
  <c r="X41" i="4"/>
  <c r="Q41" i="4"/>
  <c r="Q40" i="4"/>
  <c r="X40" i="4" s="1"/>
  <c r="AK39" i="4"/>
  <c r="AJ39" i="4"/>
  <c r="AC39" i="4"/>
  <c r="AB39" i="4"/>
  <c r="AA39" i="4"/>
  <c r="Z39" i="4"/>
  <c r="X39" i="4"/>
  <c r="W39" i="4"/>
  <c r="V39" i="4"/>
  <c r="U39" i="4"/>
  <c r="T39" i="4"/>
  <c r="S39" i="4"/>
  <c r="Q39" i="4"/>
  <c r="P39" i="4"/>
  <c r="O39" i="4"/>
  <c r="N39" i="4"/>
  <c r="M39" i="4"/>
  <c r="L39" i="4"/>
  <c r="J39" i="4"/>
  <c r="I39" i="4"/>
  <c r="H39" i="4"/>
  <c r="G39" i="4"/>
  <c r="E39" i="4"/>
  <c r="D39" i="4"/>
  <c r="C39" i="4"/>
  <c r="AK38" i="4"/>
  <c r="AJ38" i="4"/>
  <c r="AC38" i="4"/>
  <c r="AB38" i="4"/>
  <c r="AA38" i="4"/>
  <c r="Z38" i="4"/>
  <c r="X38" i="4"/>
  <c r="W38" i="4"/>
  <c r="V38" i="4"/>
  <c r="U38" i="4"/>
  <c r="T38" i="4"/>
  <c r="S38" i="4"/>
  <c r="Q38" i="4"/>
  <c r="P38" i="4"/>
  <c r="O38" i="4"/>
  <c r="N38" i="4"/>
  <c r="M38" i="4"/>
  <c r="L38" i="4"/>
  <c r="J38" i="4"/>
  <c r="I38" i="4"/>
  <c r="H38" i="4"/>
  <c r="G38" i="4"/>
  <c r="E38" i="4"/>
  <c r="D38" i="4"/>
  <c r="C38" i="4"/>
  <c r="AK37" i="4"/>
  <c r="AJ37" i="4"/>
  <c r="AC37" i="4"/>
  <c r="AB37" i="4"/>
  <c r="AA37" i="4"/>
  <c r="Z37" i="4"/>
  <c r="X37" i="4"/>
  <c r="W37" i="4"/>
  <c r="V37" i="4"/>
  <c r="U37" i="4"/>
  <c r="T37" i="4"/>
  <c r="S37" i="4"/>
  <c r="Q37" i="4"/>
  <c r="P37" i="4"/>
  <c r="O37" i="4"/>
  <c r="N37" i="4"/>
  <c r="M37" i="4"/>
  <c r="L37" i="4"/>
  <c r="J37" i="4"/>
  <c r="I37" i="4"/>
  <c r="H37" i="4"/>
  <c r="G37" i="4"/>
  <c r="E37" i="4"/>
  <c r="D37" i="4"/>
  <c r="C37" i="4"/>
  <c r="AK36" i="4"/>
  <c r="AJ36" i="4"/>
  <c r="AC36" i="4"/>
  <c r="AB36" i="4"/>
  <c r="AA36" i="4"/>
  <c r="Z36" i="4"/>
  <c r="X36" i="4"/>
  <c r="W36" i="4"/>
  <c r="V36" i="4"/>
  <c r="U36" i="4"/>
  <c r="T36" i="4"/>
  <c r="S36" i="4"/>
  <c r="Q36" i="4"/>
  <c r="P36" i="4"/>
  <c r="O36" i="4"/>
  <c r="N36" i="4"/>
  <c r="M36" i="4"/>
  <c r="L36" i="4"/>
  <c r="J36" i="4"/>
  <c r="I36" i="4"/>
  <c r="H36" i="4"/>
  <c r="G36" i="4"/>
  <c r="E36" i="4"/>
  <c r="D36" i="4"/>
  <c r="C36" i="4"/>
  <c r="AJ35" i="4"/>
  <c r="AC35" i="4"/>
  <c r="AB35" i="4"/>
  <c r="AA35" i="4"/>
  <c r="Z35" i="4"/>
  <c r="X35" i="4"/>
  <c r="W35" i="4"/>
  <c r="V35" i="4"/>
  <c r="U35" i="4"/>
  <c r="T35" i="4"/>
  <c r="S35" i="4"/>
  <c r="P35" i="4"/>
  <c r="O35" i="4"/>
  <c r="N35" i="4"/>
  <c r="M35" i="4"/>
  <c r="L35" i="4"/>
  <c r="E35" i="4"/>
  <c r="D35" i="4"/>
  <c r="C35" i="4"/>
  <c r="AK34" i="4"/>
  <c r="AK33" i="4"/>
  <c r="AK32" i="4"/>
  <c r="AK31" i="4"/>
  <c r="AK30" i="4"/>
  <c r="Q30" i="4"/>
  <c r="AK29" i="4"/>
  <c r="Q29" i="4"/>
  <c r="AK28" i="4"/>
  <c r="Q28" i="4"/>
  <c r="AK27" i="4"/>
  <c r="Q27" i="4"/>
  <c r="AK26" i="4"/>
  <c r="Q26" i="4"/>
  <c r="AK25" i="4"/>
  <c r="Q25" i="4"/>
  <c r="AK24" i="4"/>
  <c r="Q24" i="4"/>
  <c r="AK23" i="4"/>
  <c r="Q23" i="4"/>
  <c r="AK22" i="4"/>
  <c r="AK21" i="4"/>
  <c r="Q21" i="4"/>
  <c r="AK20" i="4"/>
  <c r="Q20" i="4"/>
  <c r="AK19" i="4"/>
  <c r="Q19" i="4"/>
  <c r="AK18" i="4"/>
  <c r="Q18" i="4"/>
  <c r="AK17" i="4"/>
  <c r="Q17" i="4"/>
  <c r="AK16" i="4"/>
  <c r="Q16" i="4"/>
  <c r="AK15" i="4"/>
  <c r="Q15" i="4"/>
  <c r="AK14" i="4"/>
  <c r="Q14" i="4"/>
  <c r="AK13" i="4"/>
  <c r="Q13" i="4"/>
  <c r="AK12" i="4"/>
  <c r="Q12" i="4"/>
  <c r="AK11" i="4"/>
  <c r="Q11" i="4"/>
  <c r="AK10" i="4"/>
  <c r="Q10" i="4"/>
  <c r="AK9" i="4"/>
  <c r="Q9" i="4"/>
  <c r="AK8" i="4"/>
  <c r="Q8" i="4"/>
  <c r="AK7" i="4"/>
  <c r="Q7" i="4"/>
  <c r="AK6" i="4"/>
  <c r="Q6" i="4"/>
  <c r="AK5" i="4"/>
  <c r="AK35" i="4" s="1"/>
  <c r="Q5" i="4"/>
  <c r="AK4" i="4"/>
  <c r="Q4" i="4"/>
  <c r="Q35" i="4" s="1"/>
  <c r="AK41" i="3"/>
  <c r="X41" i="3"/>
  <c r="Q41" i="3"/>
  <c r="Q40" i="3"/>
  <c r="X40" i="3" s="1"/>
  <c r="AK39" i="3"/>
  <c r="AJ39" i="3"/>
  <c r="AC39" i="3"/>
  <c r="AB39" i="3"/>
  <c r="AA39" i="3"/>
  <c r="Z39" i="3"/>
  <c r="X39" i="3"/>
  <c r="W39" i="3"/>
  <c r="V39" i="3"/>
  <c r="U39" i="3"/>
  <c r="T39" i="3"/>
  <c r="S39" i="3"/>
  <c r="Q39" i="3"/>
  <c r="P39" i="3"/>
  <c r="O39" i="3"/>
  <c r="N39" i="3"/>
  <c r="M39" i="3"/>
  <c r="L39" i="3"/>
  <c r="J39" i="3"/>
  <c r="I39" i="3"/>
  <c r="H39" i="3"/>
  <c r="G39" i="3"/>
  <c r="E39" i="3"/>
  <c r="D39" i="3"/>
  <c r="C39" i="3"/>
  <c r="AK38" i="3"/>
  <c r="AJ38" i="3"/>
  <c r="AC38" i="3"/>
  <c r="AB38" i="3"/>
  <c r="AA38" i="3"/>
  <c r="Z38" i="3"/>
  <c r="X38" i="3"/>
  <c r="W38" i="3"/>
  <c r="V38" i="3"/>
  <c r="U38" i="3"/>
  <c r="T38" i="3"/>
  <c r="S38" i="3"/>
  <c r="Q38" i="3"/>
  <c r="P38" i="3"/>
  <c r="O38" i="3"/>
  <c r="N38" i="3"/>
  <c r="M38" i="3"/>
  <c r="L38" i="3"/>
  <c r="J38" i="3"/>
  <c r="I38" i="3"/>
  <c r="H38" i="3"/>
  <c r="G38" i="3"/>
  <c r="E38" i="3"/>
  <c r="D38" i="3"/>
  <c r="C38" i="3"/>
  <c r="AK37" i="3"/>
  <c r="AJ37" i="3"/>
  <c r="AC37" i="3"/>
  <c r="AB37" i="3"/>
  <c r="AA37" i="3"/>
  <c r="Z37" i="3"/>
  <c r="X37" i="3"/>
  <c r="W37" i="3"/>
  <c r="V37" i="3"/>
  <c r="U37" i="3"/>
  <c r="T37" i="3"/>
  <c r="S37" i="3"/>
  <c r="Q37" i="3"/>
  <c r="P37" i="3"/>
  <c r="O37" i="3"/>
  <c r="N37" i="3"/>
  <c r="M37" i="3"/>
  <c r="L37" i="3"/>
  <c r="J37" i="3"/>
  <c r="I37" i="3"/>
  <c r="H37" i="3"/>
  <c r="G37" i="3"/>
  <c r="E37" i="3"/>
  <c r="D37" i="3"/>
  <c r="C37" i="3"/>
  <c r="AK36" i="3"/>
  <c r="AJ36" i="3"/>
  <c r="AC36" i="3"/>
  <c r="AB36" i="3"/>
  <c r="AA36" i="3"/>
  <c r="Z36" i="3"/>
  <c r="X36" i="3"/>
  <c r="W36" i="3"/>
  <c r="V36" i="3"/>
  <c r="U36" i="3"/>
  <c r="T36" i="3"/>
  <c r="S36" i="3"/>
  <c r="Q36" i="3"/>
  <c r="P36" i="3"/>
  <c r="O36" i="3"/>
  <c r="N36" i="3"/>
  <c r="M36" i="3"/>
  <c r="L36" i="3"/>
  <c r="J36" i="3"/>
  <c r="I36" i="3"/>
  <c r="H36" i="3"/>
  <c r="G36" i="3"/>
  <c r="E36" i="3"/>
  <c r="D36" i="3"/>
  <c r="C36" i="3"/>
  <c r="AJ35" i="3"/>
  <c r="AC35" i="3"/>
  <c r="AB35" i="3"/>
  <c r="AA35" i="3"/>
  <c r="Z35" i="3"/>
  <c r="W35" i="3"/>
  <c r="V35" i="3"/>
  <c r="U35" i="3"/>
  <c r="T35" i="3"/>
  <c r="S35" i="3"/>
  <c r="P35" i="3"/>
  <c r="O35" i="3"/>
  <c r="N35" i="3"/>
  <c r="M35" i="3"/>
  <c r="L35" i="3"/>
  <c r="E35" i="3"/>
  <c r="D35" i="3"/>
  <c r="C35" i="3"/>
  <c r="AK34" i="3"/>
  <c r="X34" i="3"/>
  <c r="Q34" i="3"/>
  <c r="AK33" i="3"/>
  <c r="X33" i="3"/>
  <c r="Q33" i="3"/>
  <c r="AK32" i="3"/>
  <c r="X32" i="3"/>
  <c r="Q32" i="3"/>
  <c r="AK31" i="3"/>
  <c r="X31" i="3"/>
  <c r="Q31" i="3"/>
  <c r="AK30" i="3"/>
  <c r="X30" i="3"/>
  <c r="Q30" i="3"/>
  <c r="AK29" i="3"/>
  <c r="X29" i="3"/>
  <c r="Q29" i="3"/>
  <c r="AK28" i="3"/>
  <c r="X28" i="3"/>
  <c r="Q28" i="3"/>
  <c r="AK27" i="3"/>
  <c r="X27" i="3"/>
  <c r="Q27" i="3"/>
  <c r="AK26" i="3"/>
  <c r="X26" i="3"/>
  <c r="Q26" i="3"/>
  <c r="AK25" i="3"/>
  <c r="X25" i="3"/>
  <c r="Q25" i="3"/>
  <c r="AK24" i="3"/>
  <c r="X24" i="3"/>
  <c r="Q24" i="3"/>
  <c r="AK23" i="3"/>
  <c r="X23" i="3"/>
  <c r="Q23" i="3"/>
  <c r="AK22" i="3"/>
  <c r="X22" i="3"/>
  <c r="Q22" i="3"/>
  <c r="AK21" i="3"/>
  <c r="X21" i="3"/>
  <c r="Q21" i="3"/>
  <c r="AK20" i="3"/>
  <c r="X20" i="3"/>
  <c r="Q20" i="3"/>
  <c r="AK19" i="3"/>
  <c r="X19" i="3"/>
  <c r="Q19" i="3"/>
  <c r="AK18" i="3"/>
  <c r="X18" i="3"/>
  <c r="Q18" i="3"/>
  <c r="AK17" i="3"/>
  <c r="X17" i="3"/>
  <c r="Q17" i="3"/>
  <c r="AK16" i="3"/>
  <c r="X16" i="3"/>
  <c r="Q16" i="3"/>
  <c r="AK15" i="3"/>
  <c r="X15" i="3"/>
  <c r="Q15" i="3"/>
  <c r="AK14" i="3"/>
  <c r="X14" i="3"/>
  <c r="Q14" i="3"/>
  <c r="AK13" i="3"/>
  <c r="X13" i="3"/>
  <c r="Q13" i="3"/>
  <c r="AK12" i="3"/>
  <c r="X12" i="3"/>
  <c r="Q12" i="3"/>
  <c r="AK11" i="3"/>
  <c r="X11" i="3"/>
  <c r="Q11" i="3"/>
  <c r="AK10" i="3"/>
  <c r="X10" i="3"/>
  <c r="Q10" i="3"/>
  <c r="AK9" i="3"/>
  <c r="X9" i="3"/>
  <c r="Q9" i="3"/>
  <c r="AK8" i="3"/>
  <c r="X8" i="3"/>
  <c r="Q8" i="3"/>
  <c r="AK7" i="3"/>
  <c r="X7" i="3"/>
  <c r="X35" i="3" s="1"/>
  <c r="Q7" i="3"/>
  <c r="AK6" i="3"/>
  <c r="X6" i="3"/>
  <c r="Q6" i="3"/>
  <c r="AK5" i="3"/>
  <c r="X5" i="3"/>
  <c r="Q5" i="3"/>
  <c r="AK4" i="3"/>
  <c r="AK35" i="3" s="1"/>
  <c r="X4" i="3"/>
  <c r="Q4" i="3"/>
  <c r="Q35" i="3" s="1"/>
  <c r="AK41" i="2"/>
  <c r="X41" i="2"/>
  <c r="Q41" i="2"/>
  <c r="Q40" i="2"/>
  <c r="X40" i="2" s="1"/>
  <c r="AK39" i="2"/>
  <c r="AJ39" i="2"/>
  <c r="AC39" i="2"/>
  <c r="AB39" i="2"/>
  <c r="AA39" i="2"/>
  <c r="Z39" i="2"/>
  <c r="X39" i="2"/>
  <c r="W39" i="2"/>
  <c r="V39" i="2"/>
  <c r="U39" i="2"/>
  <c r="T39" i="2"/>
  <c r="S39" i="2"/>
  <c r="Q39" i="2"/>
  <c r="P39" i="2"/>
  <c r="O39" i="2"/>
  <c r="N39" i="2"/>
  <c r="M39" i="2"/>
  <c r="L39" i="2"/>
  <c r="J39" i="2"/>
  <c r="I39" i="2"/>
  <c r="H39" i="2"/>
  <c r="G39" i="2"/>
  <c r="E39" i="2"/>
  <c r="D39" i="2"/>
  <c r="C39" i="2"/>
  <c r="AK38" i="2"/>
  <c r="AJ38" i="2"/>
  <c r="AC38" i="2"/>
  <c r="AB38" i="2"/>
  <c r="AA38" i="2"/>
  <c r="Z38" i="2"/>
  <c r="X38" i="2"/>
  <c r="W38" i="2"/>
  <c r="V38" i="2"/>
  <c r="U38" i="2"/>
  <c r="T38" i="2"/>
  <c r="S38" i="2"/>
  <c r="Q38" i="2"/>
  <c r="P38" i="2"/>
  <c r="O38" i="2"/>
  <c r="N38" i="2"/>
  <c r="M38" i="2"/>
  <c r="L38" i="2"/>
  <c r="J38" i="2"/>
  <c r="I38" i="2"/>
  <c r="H38" i="2"/>
  <c r="G38" i="2"/>
  <c r="E38" i="2"/>
  <c r="D38" i="2"/>
  <c r="C38" i="2"/>
  <c r="AK37" i="2"/>
  <c r="AJ37" i="2"/>
  <c r="AC37" i="2"/>
  <c r="AB37" i="2"/>
  <c r="AA37" i="2"/>
  <c r="Z37" i="2"/>
  <c r="X37" i="2"/>
  <c r="W37" i="2"/>
  <c r="V37" i="2"/>
  <c r="U37" i="2"/>
  <c r="T37" i="2"/>
  <c r="S37" i="2"/>
  <c r="Q37" i="2"/>
  <c r="P37" i="2"/>
  <c r="O37" i="2"/>
  <c r="N37" i="2"/>
  <c r="M37" i="2"/>
  <c r="L37" i="2"/>
  <c r="J37" i="2"/>
  <c r="I37" i="2"/>
  <c r="H37" i="2"/>
  <c r="G37" i="2"/>
  <c r="E37" i="2"/>
  <c r="D37" i="2"/>
  <c r="C37" i="2"/>
  <c r="AK36" i="2"/>
  <c r="AJ36" i="2"/>
  <c r="AC36" i="2"/>
  <c r="AB36" i="2"/>
  <c r="AA36" i="2"/>
  <c r="Z36" i="2"/>
  <c r="X36" i="2"/>
  <c r="W36" i="2"/>
  <c r="V36" i="2"/>
  <c r="U36" i="2"/>
  <c r="T36" i="2"/>
  <c r="S36" i="2"/>
  <c r="Q36" i="2"/>
  <c r="P36" i="2"/>
  <c r="O36" i="2"/>
  <c r="N36" i="2"/>
  <c r="M36" i="2"/>
  <c r="L36" i="2"/>
  <c r="J36" i="2"/>
  <c r="I36" i="2"/>
  <c r="H36" i="2"/>
  <c r="G36" i="2"/>
  <c r="E36" i="2"/>
  <c r="D36" i="2"/>
  <c r="C36" i="2"/>
  <c r="AJ35" i="2"/>
  <c r="AC35" i="2"/>
  <c r="AB35" i="2"/>
  <c r="AA35" i="2"/>
  <c r="Z35" i="2"/>
  <c r="W35" i="2"/>
  <c r="V35" i="2"/>
  <c r="U35" i="2"/>
  <c r="T35" i="2"/>
  <c r="S35" i="2"/>
  <c r="P35" i="2"/>
  <c r="O35" i="2"/>
  <c r="N35" i="2"/>
  <c r="M35" i="2"/>
  <c r="L35" i="2"/>
  <c r="E35" i="2"/>
  <c r="D35" i="2"/>
  <c r="C35" i="2"/>
  <c r="AK34" i="2"/>
  <c r="X34" i="2"/>
  <c r="Q34" i="2"/>
  <c r="AK33" i="2"/>
  <c r="X33" i="2"/>
  <c r="Q33" i="2"/>
  <c r="AK32" i="2"/>
  <c r="X32" i="2"/>
  <c r="Q32" i="2"/>
  <c r="AK31" i="2"/>
  <c r="X31" i="2"/>
  <c r="Q31" i="2"/>
  <c r="AK30" i="2"/>
  <c r="X30" i="2"/>
  <c r="Q30" i="2"/>
  <c r="AK29" i="2"/>
  <c r="X29" i="2"/>
  <c r="Q29" i="2"/>
  <c r="AK28" i="2"/>
  <c r="X28" i="2"/>
  <c r="Q28" i="2"/>
  <c r="AK27" i="2"/>
  <c r="X27" i="2"/>
  <c r="Q27" i="2"/>
  <c r="AK26" i="2"/>
  <c r="X26" i="2"/>
  <c r="Q26" i="2"/>
  <c r="AK25" i="2"/>
  <c r="X25" i="2"/>
  <c r="Q25" i="2"/>
  <c r="AK24" i="2"/>
  <c r="X24" i="2"/>
  <c r="Q24" i="2"/>
  <c r="AK23" i="2"/>
  <c r="X23" i="2"/>
  <c r="Q23" i="2"/>
  <c r="AK22" i="2"/>
  <c r="X22" i="2"/>
  <c r="Q22" i="2"/>
  <c r="AK21" i="2"/>
  <c r="X21" i="2"/>
  <c r="Q21" i="2"/>
  <c r="AK20" i="2"/>
  <c r="X20" i="2"/>
  <c r="Q20" i="2"/>
  <c r="AK19" i="2"/>
  <c r="X19" i="2"/>
  <c r="Q19" i="2"/>
  <c r="AK18" i="2"/>
  <c r="X18" i="2"/>
  <c r="Q18" i="2"/>
  <c r="AK17" i="2"/>
  <c r="X17" i="2"/>
  <c r="Q17" i="2"/>
  <c r="AK16" i="2"/>
  <c r="X16" i="2"/>
  <c r="Q16" i="2"/>
  <c r="AK15" i="2"/>
  <c r="X15" i="2"/>
  <c r="Q15" i="2"/>
  <c r="AK14" i="2"/>
  <c r="X14" i="2"/>
  <c r="Q14" i="2"/>
  <c r="AK13" i="2"/>
  <c r="X13" i="2"/>
  <c r="Q13" i="2"/>
  <c r="AK12" i="2"/>
  <c r="X12" i="2"/>
  <c r="Q12" i="2"/>
  <c r="AK11" i="2"/>
  <c r="X11" i="2"/>
  <c r="Q11" i="2"/>
  <c r="AK10" i="2"/>
  <c r="X10" i="2"/>
  <c r="Q10" i="2"/>
  <c r="AK9" i="2"/>
  <c r="X9" i="2"/>
  <c r="Q9" i="2"/>
  <c r="AK8" i="2"/>
  <c r="X8" i="2"/>
  <c r="Q8" i="2"/>
  <c r="AK7" i="2"/>
  <c r="X7" i="2"/>
  <c r="Q7" i="2"/>
  <c r="AK6" i="2"/>
  <c r="X6" i="2"/>
  <c r="Q6" i="2"/>
  <c r="AK5" i="2"/>
  <c r="X5" i="2"/>
  <c r="X35" i="2" s="1"/>
  <c r="Q5" i="2"/>
  <c r="AK4" i="2"/>
  <c r="AK35" i="2" s="1"/>
  <c r="X4" i="2"/>
  <c r="Q4" i="2"/>
  <c r="Q35" i="2" s="1"/>
  <c r="AK42" i="1"/>
  <c r="X42" i="1"/>
  <c r="Q42" i="1"/>
  <c r="Q41" i="1"/>
  <c r="AK41" i="1" s="1"/>
  <c r="AK40" i="1"/>
  <c r="AJ40" i="1"/>
  <c r="AC40" i="1"/>
  <c r="AB40" i="1"/>
  <c r="AA40" i="1"/>
  <c r="Z40" i="1"/>
  <c r="X40" i="1"/>
  <c r="W40" i="1"/>
  <c r="V40" i="1"/>
  <c r="U40" i="1"/>
  <c r="T40" i="1"/>
  <c r="S40" i="1"/>
  <c r="Q40" i="1"/>
  <c r="P40" i="1"/>
  <c r="O40" i="1"/>
  <c r="N40" i="1"/>
  <c r="M40" i="1"/>
  <c r="L40" i="1"/>
  <c r="J40" i="1"/>
  <c r="I40" i="1"/>
  <c r="H40" i="1"/>
  <c r="G40" i="1"/>
  <c r="E40" i="1"/>
  <c r="D40" i="1"/>
  <c r="C40" i="1"/>
  <c r="AK39" i="1"/>
  <c r="AJ39" i="1"/>
  <c r="AC39" i="1"/>
  <c r="AB39" i="1"/>
  <c r="AA39" i="1"/>
  <c r="Z39" i="1"/>
  <c r="X39" i="1"/>
  <c r="W39" i="1"/>
  <c r="V39" i="1"/>
  <c r="U39" i="1"/>
  <c r="T39" i="1"/>
  <c r="S39" i="1"/>
  <c r="Q39" i="1"/>
  <c r="P39" i="1"/>
  <c r="O39" i="1"/>
  <c r="N39" i="1"/>
  <c r="M39" i="1"/>
  <c r="L39" i="1"/>
  <c r="J39" i="1"/>
  <c r="I39" i="1"/>
  <c r="H39" i="1"/>
  <c r="G39" i="1"/>
  <c r="E39" i="1"/>
  <c r="D39" i="1"/>
  <c r="C39" i="1"/>
  <c r="AK38" i="1"/>
  <c r="AJ38" i="1"/>
  <c r="AC38" i="1"/>
  <c r="AB38" i="1"/>
  <c r="AA38" i="1"/>
  <c r="Z38" i="1"/>
  <c r="X38" i="1"/>
  <c r="W38" i="1"/>
  <c r="V38" i="1"/>
  <c r="U38" i="1"/>
  <c r="T38" i="1"/>
  <c r="S38" i="1"/>
  <c r="Q38" i="1"/>
  <c r="P38" i="1"/>
  <c r="O38" i="1"/>
  <c r="N38" i="1"/>
  <c r="M38" i="1"/>
  <c r="L38" i="1"/>
  <c r="J38" i="1"/>
  <c r="I38" i="1"/>
  <c r="H38" i="1"/>
  <c r="G38" i="1"/>
  <c r="E38" i="1"/>
  <c r="D38" i="1"/>
  <c r="C38" i="1"/>
  <c r="AK37" i="1"/>
  <c r="AJ37" i="1"/>
  <c r="AC37" i="1"/>
  <c r="AB37" i="1"/>
  <c r="AA37" i="1"/>
  <c r="Z37" i="1"/>
  <c r="X37" i="1"/>
  <c r="W37" i="1"/>
  <c r="V37" i="1"/>
  <c r="U37" i="1"/>
  <c r="T37" i="1"/>
  <c r="S37" i="1"/>
  <c r="Q37" i="1"/>
  <c r="P37" i="1"/>
  <c r="O37" i="1"/>
  <c r="N37" i="1"/>
  <c r="M37" i="1"/>
  <c r="L37" i="1"/>
  <c r="J37" i="1"/>
  <c r="I37" i="1"/>
  <c r="H37" i="1"/>
  <c r="G37" i="1"/>
  <c r="E37" i="1"/>
  <c r="D37" i="1"/>
  <c r="C37" i="1"/>
  <c r="AJ36" i="1"/>
  <c r="AC36" i="1"/>
  <c r="AB36" i="1"/>
  <c r="AA36" i="1"/>
  <c r="Z36" i="1"/>
  <c r="W36" i="1"/>
  <c r="V36" i="1"/>
  <c r="U36" i="1"/>
  <c r="T36" i="1"/>
  <c r="S36" i="1"/>
  <c r="P36" i="1"/>
  <c r="O36" i="1"/>
  <c r="N36" i="1"/>
  <c r="M36" i="1"/>
  <c r="L36" i="1"/>
  <c r="E36" i="1"/>
  <c r="D36" i="1"/>
  <c r="C36" i="1"/>
  <c r="AK35" i="1"/>
  <c r="X35" i="1"/>
  <c r="Q35" i="1"/>
  <c r="AK34" i="1"/>
  <c r="X34" i="1"/>
  <c r="Q34" i="1"/>
  <c r="AK33" i="1"/>
  <c r="X33" i="1"/>
  <c r="Q33" i="1"/>
  <c r="AK32" i="1"/>
  <c r="X32" i="1"/>
  <c r="Q32" i="1"/>
  <c r="AK31" i="1"/>
  <c r="X31" i="1"/>
  <c r="Q31" i="1"/>
  <c r="AK30" i="1"/>
  <c r="X30" i="1"/>
  <c r="Q30" i="1"/>
  <c r="AK29" i="1"/>
  <c r="X29" i="1"/>
  <c r="Q29" i="1"/>
  <c r="AK28" i="1"/>
  <c r="X28" i="1"/>
  <c r="Q28" i="1"/>
  <c r="AK27" i="1"/>
  <c r="X27" i="1"/>
  <c r="Q27" i="1"/>
  <c r="AK26" i="1"/>
  <c r="X26" i="1"/>
  <c r="Q26" i="1"/>
  <c r="AK25" i="1"/>
  <c r="X25" i="1"/>
  <c r="Q25" i="1"/>
  <c r="AK24" i="1"/>
  <c r="X24" i="1"/>
  <c r="Q24" i="1"/>
  <c r="AK23" i="1"/>
  <c r="X23" i="1"/>
  <c r="Q23" i="1"/>
  <c r="AK22" i="1"/>
  <c r="X22" i="1"/>
  <c r="Q22" i="1"/>
  <c r="AK21" i="1"/>
  <c r="X21" i="1"/>
  <c r="Q21" i="1"/>
  <c r="AK20" i="1"/>
  <c r="X20" i="1"/>
  <c r="Q20" i="1"/>
  <c r="AK19" i="1"/>
  <c r="X19" i="1"/>
  <c r="Q19" i="1"/>
  <c r="AK18" i="1"/>
  <c r="X18" i="1"/>
  <c r="Q18" i="1"/>
  <c r="AK17" i="1"/>
  <c r="X17" i="1"/>
  <c r="Q17" i="1"/>
  <c r="AK16" i="1"/>
  <c r="X16" i="1"/>
  <c r="Q16" i="1"/>
  <c r="AK15" i="1"/>
  <c r="X15" i="1"/>
  <c r="Q15" i="1"/>
  <c r="AK14" i="1"/>
  <c r="X14" i="1"/>
  <c r="Q14" i="1"/>
  <c r="AK13" i="1"/>
  <c r="X13" i="1"/>
  <c r="Q13" i="1"/>
  <c r="AK12" i="1"/>
  <c r="X12" i="1"/>
  <c r="Q12" i="1"/>
  <c r="AK11" i="1"/>
  <c r="X11" i="1"/>
  <c r="Q11" i="1"/>
  <c r="AK10" i="1"/>
  <c r="X10" i="1"/>
  <c r="Q10" i="1"/>
  <c r="AK8" i="1"/>
  <c r="X8" i="1"/>
  <c r="Q8" i="1"/>
  <c r="AK7" i="1"/>
  <c r="X7" i="1"/>
  <c r="X36" i="1" s="1"/>
  <c r="Q7" i="1"/>
  <c r="AK6" i="1"/>
  <c r="X6" i="1"/>
  <c r="Q6" i="1"/>
  <c r="AK5" i="1"/>
  <c r="X5" i="1"/>
  <c r="Q5" i="1"/>
  <c r="AK4" i="1"/>
  <c r="AK36" i="1" s="1"/>
  <c r="X4" i="1"/>
  <c r="Q4" i="1"/>
  <c r="Q36" i="1" s="1"/>
  <c r="AK40" i="3" l="1"/>
  <c r="AK40" i="4"/>
  <c r="AK40" i="2"/>
  <c r="X40" i="6"/>
  <c r="X41" i="1"/>
</calcChain>
</file>

<file path=xl/sharedStrings.xml><?xml version="1.0" encoding="utf-8"?>
<sst xmlns="http://schemas.openxmlformats.org/spreadsheetml/2006/main" count="909" uniqueCount="337">
  <si>
    <t>Opie</t>
  </si>
  <si>
    <t>SRI BOY</t>
  </si>
  <si>
    <t>SRI MOY</t>
  </si>
  <si>
    <t>SRI EOY</t>
  </si>
  <si>
    <t>V</t>
  </si>
  <si>
    <t>W</t>
  </si>
  <si>
    <t>X</t>
  </si>
  <si>
    <t>Y</t>
  </si>
  <si>
    <t>PRE SLO Reading</t>
  </si>
  <si>
    <t>B#1</t>
  </si>
  <si>
    <t>B#2</t>
  </si>
  <si>
    <t>B#3</t>
  </si>
  <si>
    <t>POST SLO Reading</t>
  </si>
  <si>
    <t>GROWTH</t>
  </si>
  <si>
    <t>PRE SLO Writing</t>
  </si>
  <si>
    <t>POST SLO Writing</t>
  </si>
  <si>
    <t>PRE SLO Math</t>
  </si>
  <si>
    <t>JSD 1</t>
  </si>
  <si>
    <t>JSD 2</t>
  </si>
  <si>
    <t>JSD 3</t>
  </si>
  <si>
    <t>JSD 4</t>
  </si>
  <si>
    <t>JSD 5</t>
  </si>
  <si>
    <t>JSD 6</t>
  </si>
  <si>
    <t>JSD 7</t>
  </si>
  <si>
    <t>JSD 8</t>
  </si>
  <si>
    <t>JSD 9</t>
  </si>
  <si>
    <t>POST SLO Math</t>
  </si>
  <si>
    <t>LAST NAME</t>
  </si>
  <si>
    <t xml:space="preserve">F/P </t>
  </si>
  <si>
    <t>RR</t>
  </si>
  <si>
    <t>F/P</t>
  </si>
  <si>
    <t>FIRST NAME</t>
  </si>
  <si>
    <t>AUG/SEPT</t>
  </si>
  <si>
    <t>OCT/NOV</t>
  </si>
  <si>
    <t>FEB/MAR</t>
  </si>
  <si>
    <t>MAY/JUNE</t>
  </si>
  <si>
    <t>Amott</t>
  </si>
  <si>
    <t>Brayden</t>
  </si>
  <si>
    <t>Biehn</t>
  </si>
  <si>
    <t>Peyton</t>
  </si>
  <si>
    <t>U</t>
  </si>
  <si>
    <t>Bullough</t>
  </si>
  <si>
    <t>Krista</t>
  </si>
  <si>
    <t>Christensen</t>
  </si>
  <si>
    <t>Avery</t>
  </si>
  <si>
    <t>Z</t>
  </si>
  <si>
    <t>Gale</t>
  </si>
  <si>
    <t>Jared</t>
  </si>
  <si>
    <t>Green</t>
  </si>
  <si>
    <t>William</t>
  </si>
  <si>
    <t>K</t>
  </si>
  <si>
    <t>L</t>
  </si>
  <si>
    <t>Gulbrandsen</t>
  </si>
  <si>
    <t>Brielle</t>
  </si>
  <si>
    <t>Horsley</t>
  </si>
  <si>
    <t>Benjamin</t>
  </si>
  <si>
    <t>Hughes</t>
  </si>
  <si>
    <t>Jackson</t>
  </si>
  <si>
    <t>Keith</t>
  </si>
  <si>
    <t>Conner</t>
  </si>
  <si>
    <t>Maxfield</t>
  </si>
  <si>
    <t>Carter</t>
  </si>
  <si>
    <t>BR</t>
  </si>
  <si>
    <t>O</t>
  </si>
  <si>
    <t>R</t>
  </si>
  <si>
    <t>McBride</t>
  </si>
  <si>
    <t>Kelsie</t>
  </si>
  <si>
    <t>Morton</t>
  </si>
  <si>
    <t>Kamryn</t>
  </si>
  <si>
    <t>Murdock</t>
  </si>
  <si>
    <t>Gabby</t>
  </si>
  <si>
    <t>Pearson</t>
  </si>
  <si>
    <t>Marshall</t>
  </si>
  <si>
    <t>Petersen</t>
  </si>
  <si>
    <t>Liberty</t>
  </si>
  <si>
    <t>Rawlins</t>
  </si>
  <si>
    <t>Rich</t>
  </si>
  <si>
    <t>Tyson</t>
  </si>
  <si>
    <t>Sammis</t>
  </si>
  <si>
    <t>Gryffin</t>
  </si>
  <si>
    <t>N</t>
  </si>
  <si>
    <t>Sheetz</t>
  </si>
  <si>
    <t>Paige</t>
  </si>
  <si>
    <t>Smith</t>
  </si>
  <si>
    <t>Adalie</t>
  </si>
  <si>
    <t>Gage</t>
  </si>
  <si>
    <t>Tyrrell</t>
  </si>
  <si>
    <t>Mason</t>
  </si>
  <si>
    <t>Veatupu</t>
  </si>
  <si>
    <t>Anthony</t>
  </si>
  <si>
    <t>Wayman</t>
  </si>
  <si>
    <t>Alexis</t>
  </si>
  <si>
    <t>Wheatfill</t>
  </si>
  <si>
    <t>Brooke</t>
  </si>
  <si>
    <t>S</t>
  </si>
  <si>
    <t>Class Average</t>
  </si>
  <si>
    <t># Blue</t>
  </si>
  <si>
    <t># Green</t>
  </si>
  <si>
    <t># Yellow</t>
  </si>
  <si>
    <t># Red</t>
  </si>
  <si>
    <t># Students</t>
  </si>
  <si>
    <t># Proficient</t>
  </si>
  <si>
    <t>Kovacs</t>
  </si>
  <si>
    <t>Barbieri</t>
  </si>
  <si>
    <t>Trenton</t>
  </si>
  <si>
    <t>Barney</t>
  </si>
  <si>
    <t>Bradley</t>
  </si>
  <si>
    <t xml:space="preserve">Barrow </t>
  </si>
  <si>
    <t>Jerzey</t>
  </si>
  <si>
    <t>T</t>
  </si>
  <si>
    <t>Belcher</t>
  </si>
  <si>
    <t>Jacob</t>
  </si>
  <si>
    <t>Jonathan</t>
  </si>
  <si>
    <t>Benson</t>
  </si>
  <si>
    <t>Liam</t>
  </si>
  <si>
    <t>Berg</t>
  </si>
  <si>
    <t>Annie</t>
  </si>
  <si>
    <t>Lily</t>
  </si>
  <si>
    <t>Diaz</t>
  </si>
  <si>
    <t>Abigail</t>
  </si>
  <si>
    <t>Gibson</t>
  </si>
  <si>
    <t>Arissa</t>
  </si>
  <si>
    <t>Grant</t>
  </si>
  <si>
    <t>Elizabeth</t>
  </si>
  <si>
    <t xml:space="preserve">Gray </t>
  </si>
  <si>
    <t>Porter</t>
  </si>
  <si>
    <t>Heise</t>
  </si>
  <si>
    <t>Kaden</t>
  </si>
  <si>
    <t>Khouangrasvongsay</t>
  </si>
  <si>
    <t>Lloyd</t>
  </si>
  <si>
    <t>Grady</t>
  </si>
  <si>
    <t>Marble</t>
  </si>
  <si>
    <t>Lacy</t>
  </si>
  <si>
    <t>Moncada</t>
  </si>
  <si>
    <t>Jose</t>
  </si>
  <si>
    <t>I</t>
  </si>
  <si>
    <t>J</t>
  </si>
  <si>
    <t>sc</t>
  </si>
  <si>
    <t>Joshua</t>
  </si>
  <si>
    <t>Murillo</t>
  </si>
  <si>
    <t>Kamill</t>
  </si>
  <si>
    <t>Nielson</t>
  </si>
  <si>
    <t>Sadie</t>
  </si>
  <si>
    <t>Opheikens</t>
  </si>
  <si>
    <t>Tristan</t>
  </si>
  <si>
    <t>Ortega</t>
  </si>
  <si>
    <t>Jaiden</t>
  </si>
  <si>
    <t>Soto</t>
  </si>
  <si>
    <t>Aylen</t>
  </si>
  <si>
    <t>Q</t>
  </si>
  <si>
    <t>Sterrett</t>
  </si>
  <si>
    <t>Jayden</t>
  </si>
  <si>
    <t>Williams</t>
  </si>
  <si>
    <t>Maren</t>
  </si>
  <si>
    <t>Roman</t>
  </si>
  <si>
    <t>Willis</t>
  </si>
  <si>
    <t>Terrence</t>
  </si>
  <si>
    <t>Haslam</t>
  </si>
  <si>
    <t>Cox</t>
  </si>
  <si>
    <t>Ehlana</t>
  </si>
  <si>
    <t>w</t>
  </si>
  <si>
    <t>z</t>
  </si>
  <si>
    <t>Cullimore</t>
  </si>
  <si>
    <t>Ryan</t>
  </si>
  <si>
    <t>x</t>
  </si>
  <si>
    <t>y</t>
  </si>
  <si>
    <t>Davis</t>
  </si>
  <si>
    <t>Luke</t>
  </si>
  <si>
    <t>Dutson</t>
  </si>
  <si>
    <t>Kaylee</t>
  </si>
  <si>
    <t>t</t>
  </si>
  <si>
    <t>Fox</t>
  </si>
  <si>
    <t>Natalie</t>
  </si>
  <si>
    <t>n/a</t>
  </si>
  <si>
    <t>Jorgenson</t>
  </si>
  <si>
    <t>Asher</t>
  </si>
  <si>
    <t>u</t>
  </si>
  <si>
    <t>King</t>
  </si>
  <si>
    <t>Ava</t>
  </si>
  <si>
    <t>v</t>
  </si>
  <si>
    <t>Lewis</t>
  </si>
  <si>
    <t>Talmage</t>
  </si>
  <si>
    <t>Mira-Thieling</t>
  </si>
  <si>
    <t>Dominick</t>
  </si>
  <si>
    <t>Moleff</t>
  </si>
  <si>
    <t>Bella</t>
  </si>
  <si>
    <t>Ortiz</t>
  </si>
  <si>
    <t>Isaiah</t>
  </si>
  <si>
    <t>Peters</t>
  </si>
  <si>
    <t>Xavior</t>
  </si>
  <si>
    <t>Peterson</t>
  </si>
  <si>
    <t>Lucy</t>
  </si>
  <si>
    <t>Robinson</t>
  </si>
  <si>
    <t>Cameron</t>
  </si>
  <si>
    <t>Daminen</t>
  </si>
  <si>
    <t>Spencer</t>
  </si>
  <si>
    <t>Stephenson</t>
  </si>
  <si>
    <t>Sierra</t>
  </si>
  <si>
    <t>Talbot</t>
  </si>
  <si>
    <t>Karter</t>
  </si>
  <si>
    <t>Taukeiao</t>
  </si>
  <si>
    <t>Sefo</t>
  </si>
  <si>
    <t>Tercero</t>
  </si>
  <si>
    <t>Alison</t>
  </si>
  <si>
    <t>Thompson</t>
  </si>
  <si>
    <t>Catherine</t>
  </si>
  <si>
    <t>Valle-Torres</t>
  </si>
  <si>
    <t>Rubi</t>
  </si>
  <si>
    <t>Brenden</t>
  </si>
  <si>
    <t>Wiet</t>
  </si>
  <si>
    <t>Brink</t>
  </si>
  <si>
    <t>Wright</t>
  </si>
  <si>
    <t>Savannh</t>
  </si>
  <si>
    <t>Blaine</t>
  </si>
  <si>
    <t>Roberts</t>
  </si>
  <si>
    <t>F</t>
  </si>
  <si>
    <t>G</t>
  </si>
  <si>
    <t>Morales</t>
  </si>
  <si>
    <t>Black</t>
  </si>
  <si>
    <t>Sophie</t>
  </si>
  <si>
    <t>Bracken</t>
  </si>
  <si>
    <t>Tyler</t>
  </si>
  <si>
    <t>Elbert</t>
  </si>
  <si>
    <t>s</t>
  </si>
  <si>
    <t>Freeman</t>
  </si>
  <si>
    <t>Austin</t>
  </si>
  <si>
    <t>Hansen</t>
  </si>
  <si>
    <t>Higley</t>
  </si>
  <si>
    <t>Glade</t>
  </si>
  <si>
    <t>h</t>
  </si>
  <si>
    <t>Johnson</t>
  </si>
  <si>
    <t>Dax</t>
  </si>
  <si>
    <t>Keele</t>
  </si>
  <si>
    <t>Brenley</t>
  </si>
  <si>
    <t>Kellis</t>
  </si>
  <si>
    <t>Kasira</t>
  </si>
  <si>
    <t>Kelsch</t>
  </si>
  <si>
    <t>Jaxson</t>
  </si>
  <si>
    <t>Gavin</t>
  </si>
  <si>
    <t>Miner</t>
  </si>
  <si>
    <t>Mykailyn</t>
  </si>
  <si>
    <t>Mounteer</t>
  </si>
  <si>
    <t>Bryson</t>
  </si>
  <si>
    <t>p</t>
  </si>
  <si>
    <t>Nuttall</t>
  </si>
  <si>
    <t>Carli</t>
  </si>
  <si>
    <t>Owen</t>
  </si>
  <si>
    <t>Vincent</t>
  </si>
  <si>
    <t>Pferdner</t>
  </si>
  <si>
    <t>Aubree</t>
  </si>
  <si>
    <t>Probst</t>
  </si>
  <si>
    <t>Haley</t>
  </si>
  <si>
    <t xml:space="preserve">Rich </t>
  </si>
  <si>
    <t>Emmalea</t>
  </si>
  <si>
    <t>Spindle</t>
  </si>
  <si>
    <t>Bryce</t>
  </si>
  <si>
    <t>Stark</t>
  </si>
  <si>
    <t>Ashlynn</t>
  </si>
  <si>
    <t>Stout</t>
  </si>
  <si>
    <t>Clayton</t>
  </si>
  <si>
    <t>Twitchell</t>
  </si>
  <si>
    <t>Chelsee</t>
  </si>
  <si>
    <t>Varga</t>
  </si>
  <si>
    <t>Katie</t>
  </si>
  <si>
    <t>Wardle</t>
  </si>
  <si>
    <t>Caleb</t>
  </si>
  <si>
    <t>Watson</t>
  </si>
  <si>
    <t>Brody</t>
  </si>
  <si>
    <t>moved</t>
  </si>
  <si>
    <t>Woodward</t>
  </si>
  <si>
    <t>Talan</t>
  </si>
  <si>
    <t>Red</t>
  </si>
  <si>
    <t>Brown</t>
  </si>
  <si>
    <t>Bailee</t>
  </si>
  <si>
    <t>Edmunds</t>
  </si>
  <si>
    <t xml:space="preserve">Gracie </t>
  </si>
  <si>
    <t>Farnsworth</t>
  </si>
  <si>
    <t>James</t>
  </si>
  <si>
    <t>Flores</t>
  </si>
  <si>
    <t>Kai</t>
  </si>
  <si>
    <t>Fritzsche</t>
  </si>
  <si>
    <t>Kenyon</t>
  </si>
  <si>
    <t>Grossarth</t>
  </si>
  <si>
    <t xml:space="preserve">Emily </t>
  </si>
  <si>
    <t>Jenson</t>
  </si>
  <si>
    <t>Kim</t>
  </si>
  <si>
    <t>Ella</t>
  </si>
  <si>
    <t>Lindsey</t>
  </si>
  <si>
    <t>Erik</t>
  </si>
  <si>
    <t>Mellegaard</t>
  </si>
  <si>
    <t>Jaden</t>
  </si>
  <si>
    <t>Nielsen</t>
  </si>
  <si>
    <t>Paisley</t>
  </si>
  <si>
    <t>Robison</t>
  </si>
  <si>
    <t>Aidan</t>
  </si>
  <si>
    <t>Short</t>
  </si>
  <si>
    <t>Logan</t>
  </si>
  <si>
    <t>Sokol</t>
  </si>
  <si>
    <t>Sunny</t>
  </si>
  <si>
    <t>Stanley</t>
  </si>
  <si>
    <t>Morgan</t>
  </si>
  <si>
    <t>Thorup</t>
  </si>
  <si>
    <t>Lizzy</t>
  </si>
  <si>
    <t>Wells</t>
  </si>
  <si>
    <t>Blue</t>
  </si>
  <si>
    <t>Bartlett</t>
  </si>
  <si>
    <t>Saydie</t>
  </si>
  <si>
    <t>Lola</t>
  </si>
  <si>
    <t>Brammer</t>
  </si>
  <si>
    <t>Hudson</t>
  </si>
  <si>
    <t>Escobar</t>
  </si>
  <si>
    <t>Teagan</t>
  </si>
  <si>
    <t>Gravenmier</t>
  </si>
  <si>
    <t>Addie</t>
  </si>
  <si>
    <t>Hafen</t>
  </si>
  <si>
    <t>Kolten</t>
  </si>
  <si>
    <t>Jensen</t>
  </si>
  <si>
    <t>Brinley</t>
  </si>
  <si>
    <t>Langi</t>
  </si>
  <si>
    <t>Siaki</t>
  </si>
  <si>
    <t>Garrett</t>
  </si>
  <si>
    <t>Mitchell</t>
  </si>
  <si>
    <t>Price</t>
  </si>
  <si>
    <t>Michael</t>
  </si>
  <si>
    <t>Rosenkrantz</t>
  </si>
  <si>
    <t>Sheffield</t>
  </si>
  <si>
    <t>Kyson</t>
  </si>
  <si>
    <t>Steed</t>
  </si>
  <si>
    <t>Taylee</t>
  </si>
  <si>
    <t>Symond</t>
  </si>
  <si>
    <t>Sky</t>
  </si>
  <si>
    <t>Tolman</t>
  </si>
  <si>
    <t>Scott</t>
  </si>
  <si>
    <t>Warren</t>
  </si>
  <si>
    <t>Max</t>
  </si>
  <si>
    <t>West</t>
  </si>
  <si>
    <t>Brock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</si>
</sst>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  <scheme val="minor"/>
    </font>
    <font>
      <b/>
      <sz val="14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2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sz val="12"/>
      <color rgb="FF000000"/>
      <name val="Calibri"/>
    </font>
    <font>
      <sz val="10"/>
      <color theme="1"/>
      <name val="Arial"/>
      <scheme val="minor"/>
    </font>
    <font>
      <b/>
      <sz val="12"/>
      <color rgb="FFFFFFFF"/>
      <name val="Arial"/>
    </font>
    <font>
      <b/>
      <sz val="12"/>
      <color rgb="FF6D9EEB"/>
      <name val="Arial"/>
    </font>
    <font>
      <b/>
      <sz val="12"/>
      <color rgb="FF6AA84F"/>
      <name val="Arial"/>
    </font>
    <font>
      <b/>
      <sz val="12"/>
      <color rgb="FFF1C232"/>
      <name val="Arial"/>
    </font>
    <font>
      <b/>
      <sz val="12"/>
      <color rgb="FFE06666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B7E1CD"/>
        <bgColor rgb="FFB7E1CD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4" borderId="2" xfId="0" applyFont="1" applyFill="1" applyBorder="1"/>
    <xf numFmtId="0" fontId="6" fillId="0" borderId="0" xfId="0" applyFont="1"/>
    <xf numFmtId="0" fontId="9" fillId="0" borderId="3" xfId="0" applyFont="1" applyBorder="1"/>
    <xf numFmtId="0" fontId="11" fillId="7" borderId="7" xfId="0" applyFont="1" applyFill="1" applyBorder="1" applyAlignment="1">
      <alignment horizontal="center"/>
    </xf>
    <xf numFmtId="0" fontId="8" fillId="0" borderId="7" xfId="0" applyFont="1" applyBorder="1"/>
    <xf numFmtId="0" fontId="5" fillId="8" borderId="9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12" fillId="0" borderId="9" xfId="0" applyFont="1" applyBorder="1" applyAlignment="1">
      <alignment horizontal="right"/>
    </xf>
    <xf numFmtId="0" fontId="6" fillId="4" borderId="0" xfId="0" applyFont="1" applyFill="1"/>
    <xf numFmtId="0" fontId="5" fillId="0" borderId="8" xfId="0" applyFont="1" applyBorder="1"/>
    <xf numFmtId="0" fontId="5" fillId="0" borderId="7" xfId="0" applyFont="1" applyBorder="1"/>
    <xf numFmtId="0" fontId="5" fillId="8" borderId="1" xfId="0" applyFont="1" applyFill="1" applyBorder="1" applyAlignment="1">
      <alignment horizontal="center"/>
    </xf>
    <xf numFmtId="0" fontId="6" fillId="8" borderId="9" xfId="0" applyFont="1" applyFill="1" applyBorder="1"/>
    <xf numFmtId="0" fontId="6" fillId="8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/>
    <xf numFmtId="0" fontId="6" fillId="8" borderId="7" xfId="0" applyFont="1" applyFill="1" applyBorder="1" applyAlignment="1">
      <alignment horizontal="center"/>
    </xf>
    <xf numFmtId="0" fontId="13" fillId="0" borderId="9" xfId="0" applyFont="1" applyBorder="1"/>
    <xf numFmtId="0" fontId="8" fillId="4" borderId="4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6" fillId="0" borderId="7" xfId="0" applyFont="1" applyBorder="1"/>
    <xf numFmtId="0" fontId="9" fillId="4" borderId="2" xfId="0" applyFont="1" applyFill="1" applyBorder="1"/>
    <xf numFmtId="0" fontId="9" fillId="8" borderId="5" xfId="0" applyFont="1" applyFill="1" applyBorder="1"/>
    <xf numFmtId="0" fontId="14" fillId="9" borderId="11" xfId="0" applyFont="1" applyFill="1" applyBorder="1" applyAlignment="1">
      <alignment horizontal="right"/>
    </xf>
    <xf numFmtId="1" fontId="6" fillId="0" borderId="12" xfId="0" applyNumberFormat="1" applyFont="1" applyBorder="1" applyAlignment="1">
      <alignment horizontal="center"/>
    </xf>
    <xf numFmtId="0" fontId="15" fillId="9" borderId="13" xfId="0" applyFont="1" applyFill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16" fillId="9" borderId="13" xfId="0" applyFont="1" applyFill="1" applyBorder="1" applyAlignment="1">
      <alignment horizontal="right"/>
    </xf>
    <xf numFmtId="0" fontId="6" fillId="10" borderId="0" xfId="0" applyFont="1" applyFill="1"/>
    <xf numFmtId="0" fontId="17" fillId="9" borderId="13" xfId="0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center"/>
    </xf>
    <xf numFmtId="0" fontId="6" fillId="4" borderId="7" xfId="0" applyFont="1" applyFill="1" applyBorder="1"/>
    <xf numFmtId="9" fontId="6" fillId="4" borderId="0" xfId="0" applyNumberFormat="1" applyFont="1" applyFill="1"/>
    <xf numFmtId="9" fontId="6" fillId="10" borderId="0" xfId="0" applyNumberFormat="1" applyFont="1" applyFill="1"/>
    <xf numFmtId="0" fontId="18" fillId="9" borderId="13" xfId="0" applyFont="1" applyFill="1" applyBorder="1" applyAlignment="1">
      <alignment horizontal="right"/>
    </xf>
    <xf numFmtId="1" fontId="6" fillId="0" borderId="16" xfId="0" applyNumberFormat="1" applyFont="1" applyBorder="1" applyAlignment="1">
      <alignment horizontal="center"/>
    </xf>
    <xf numFmtId="9" fontId="9" fillId="4" borderId="2" xfId="0" applyNumberFormat="1" applyFont="1" applyFill="1" applyBorder="1"/>
    <xf numFmtId="9" fontId="9" fillId="8" borderId="17" xfId="0" applyNumberFormat="1" applyFont="1" applyFill="1" applyBorder="1"/>
    <xf numFmtId="9" fontId="9" fillId="8" borderId="18" xfId="0" applyNumberFormat="1" applyFont="1" applyFill="1" applyBorder="1"/>
    <xf numFmtId="9" fontId="9" fillId="10" borderId="2" xfId="0" applyNumberFormat="1" applyFont="1" applyFill="1" applyBorder="1"/>
    <xf numFmtId="0" fontId="13" fillId="0" borderId="0" xfId="0" applyFont="1"/>
    <xf numFmtId="0" fontId="7" fillId="0" borderId="0" xfId="0" applyFont="1" applyAlignment="1">
      <alignment horizontal="center"/>
    </xf>
    <xf numFmtId="0" fontId="7" fillId="8" borderId="0" xfId="0" applyFont="1" applyFill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9" fillId="8" borderId="7" xfId="0" applyFont="1" applyFill="1" applyBorder="1"/>
    <xf numFmtId="0" fontId="9" fillId="8" borderId="22" xfId="0" applyFont="1" applyFill="1" applyBorder="1"/>
    <xf numFmtId="0" fontId="9" fillId="10" borderId="2" xfId="0" applyFont="1" applyFill="1" applyBorder="1"/>
    <xf numFmtId="0" fontId="6" fillId="8" borderId="0" xfId="0" applyFont="1" applyFill="1"/>
    <xf numFmtId="9" fontId="13" fillId="0" borderId="0" xfId="0" applyNumberFormat="1" applyFont="1"/>
    <xf numFmtId="0" fontId="12" fillId="0" borderId="9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10" fillId="0" borderId="2" xfId="0" applyFont="1" applyBorder="1"/>
    <xf numFmtId="0" fontId="3" fillId="3" borderId="3" xfId="0" applyFont="1" applyFill="1" applyBorder="1" applyAlignment="1">
      <alignment horizontal="center" wrapText="1"/>
    </xf>
    <xf numFmtId="0" fontId="10" fillId="0" borderId="7" xfId="0" applyFont="1" applyBorder="1"/>
    <xf numFmtId="0" fontId="3" fillId="3" borderId="0" xfId="0" applyFont="1" applyFill="1" applyAlignment="1">
      <alignment horizontal="center" wrapText="1"/>
    </xf>
    <xf numFmtId="0" fontId="0" fillId="0" borderId="0" xfId="0"/>
    <xf numFmtId="0" fontId="4" fillId="4" borderId="4" xfId="0" applyFont="1" applyFill="1" applyBorder="1" applyAlignment="1">
      <alignment horizontal="center"/>
    </xf>
    <xf numFmtId="0" fontId="10" fillId="0" borderId="4" xfId="0" applyFont="1" applyBorder="1"/>
    <xf numFmtId="0" fontId="7" fillId="6" borderId="3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/>
    </xf>
    <xf numFmtId="0" fontId="8" fillId="0" borderId="6" xfId="0" applyFont="1" applyBorder="1"/>
    <xf numFmtId="0" fontId="10" fillId="0" borderId="8" xfId="0" applyFont="1" applyBorder="1"/>
    <xf numFmtId="0" fontId="8" fillId="6" borderId="6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wrapText="1"/>
    </xf>
    <xf numFmtId="0" fontId="6" fillId="6" borderId="0" xfId="0" applyFont="1" applyFill="1"/>
    <xf numFmtId="0" fontId="7" fillId="6" borderId="6" xfId="0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10" fillId="0" borderId="16" xfId="0" applyFont="1" applyBorder="1"/>
    <xf numFmtId="1" fontId="7" fillId="0" borderId="19" xfId="0" applyNumberFormat="1" applyFont="1" applyBorder="1" applyAlignment="1">
      <alignment horizontal="center"/>
    </xf>
    <xf numFmtId="0" fontId="10" fillId="0" borderId="19" xfId="0" applyFont="1" applyBorder="1"/>
    <xf numFmtId="1" fontId="7" fillId="0" borderId="20" xfId="0" applyNumberFormat="1" applyFont="1" applyBorder="1" applyAlignment="1">
      <alignment horizontal="center"/>
    </xf>
    <xf numFmtId="0" fontId="10" fillId="0" borderId="21" xfId="0" applyFont="1" applyBorder="1"/>
    <xf numFmtId="1" fontId="7" fillId="0" borderId="23" xfId="0" applyNumberFormat="1" applyFont="1" applyBorder="1" applyAlignment="1">
      <alignment horizontal="center"/>
    </xf>
    <xf numFmtId="0" fontId="10" fillId="0" borderId="23" xfId="0" applyFont="1" applyBorder="1"/>
    <xf numFmtId="0" fontId="5" fillId="11" borderId="9" xfId="0" applyFont="1" applyFill="1" applyBorder="1"/>
    <xf numFmtId="0" fontId="5" fillId="11" borderId="8" xfId="0" applyFont="1" applyFill="1" applyBorder="1"/>
    <xf numFmtId="0" fontId="5" fillId="11" borderId="7" xfId="0" applyFont="1" applyFill="1" applyBorder="1"/>
    <xf numFmtId="0" fontId="6" fillId="11" borderId="8" xfId="0" applyFont="1" applyFill="1" applyBorder="1"/>
    <xf numFmtId="0" fontId="6" fillId="11" borderId="7" xfId="0" applyFont="1" applyFill="1" applyBorder="1"/>
    <xf numFmtId="0" fontId="6" fillId="11" borderId="9" xfId="0" applyFont="1" applyFill="1" applyBorder="1"/>
  </cellXfs>
  <cellStyles count="1">
    <cellStyle name="Normal" xfId="0" builtinId="0"/>
  </cellStyles>
  <dxfs count="270"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W1022"/>
  <sheetViews>
    <sheetView workbookViewId="0">
      <pane xSplit="2" topLeftCell="C1" activePane="topRight" state="frozen"/>
      <selection pane="topRight" activeCell="A4" sqref="A4:B29"/>
    </sheetView>
  </sheetViews>
  <sheetFormatPr baseColWidth="10" defaultColWidth="12.6640625" defaultRowHeight="15.75" customHeight="1" x14ac:dyDescent="0.15"/>
  <cols>
    <col min="1" max="2" width="16.33203125" customWidth="1"/>
    <col min="3" max="5" width="7.83203125" customWidth="1"/>
    <col min="6" max="6" width="4.5" customWidth="1"/>
    <col min="7" max="10" width="10" customWidth="1"/>
    <col min="11" max="11" width="5.1640625" customWidth="1"/>
    <col min="12" max="16" width="9.1640625" customWidth="1"/>
    <col min="17" max="17" width="10.33203125" customWidth="1"/>
    <col min="18" max="18" width="5.1640625" customWidth="1"/>
    <col min="19" max="23" width="9.33203125" customWidth="1"/>
    <col min="24" max="24" width="10.1640625" customWidth="1"/>
    <col min="25" max="25" width="4.5" customWidth="1"/>
    <col min="26" max="36" width="9.1640625" customWidth="1"/>
    <col min="37" max="37" width="10.33203125" customWidth="1"/>
  </cols>
  <sheetData>
    <row r="1" spans="1:49" x14ac:dyDescent="0.2">
      <c r="A1" s="1" t="s">
        <v>0</v>
      </c>
      <c r="B1" s="2"/>
      <c r="C1" s="58" t="s">
        <v>1</v>
      </c>
      <c r="D1" s="60" t="s">
        <v>2</v>
      </c>
      <c r="E1" s="62" t="s">
        <v>3</v>
      </c>
      <c r="F1" s="64"/>
      <c r="G1" s="3" t="s">
        <v>4</v>
      </c>
      <c r="H1" s="3" t="s">
        <v>5</v>
      </c>
      <c r="I1" s="3" t="s">
        <v>6</v>
      </c>
      <c r="J1" s="3" t="s">
        <v>7</v>
      </c>
      <c r="K1" s="4"/>
      <c r="L1" s="66" t="s">
        <v>8</v>
      </c>
      <c r="M1" s="67" t="s">
        <v>9</v>
      </c>
      <c r="N1" s="67" t="s">
        <v>10</v>
      </c>
      <c r="O1" s="70" t="s">
        <v>11</v>
      </c>
      <c r="P1" s="71" t="s">
        <v>12</v>
      </c>
      <c r="Q1" s="71" t="s">
        <v>13</v>
      </c>
      <c r="R1" s="72"/>
      <c r="S1" s="71" t="s">
        <v>14</v>
      </c>
      <c r="T1" s="73" t="s">
        <v>9</v>
      </c>
      <c r="U1" s="73" t="s">
        <v>10</v>
      </c>
      <c r="V1" s="70" t="s">
        <v>11</v>
      </c>
      <c r="W1" s="71" t="s">
        <v>15</v>
      </c>
      <c r="X1" s="71" t="s">
        <v>13</v>
      </c>
      <c r="Y1" s="72"/>
      <c r="Z1" s="71" t="s">
        <v>16</v>
      </c>
      <c r="AA1" s="73" t="s">
        <v>17</v>
      </c>
      <c r="AB1" s="73" t="s">
        <v>18</v>
      </c>
      <c r="AC1" s="70" t="s">
        <v>19</v>
      </c>
      <c r="AD1" s="70" t="s">
        <v>20</v>
      </c>
      <c r="AE1" s="70" t="s">
        <v>21</v>
      </c>
      <c r="AF1" s="70" t="s">
        <v>22</v>
      </c>
      <c r="AG1" s="70" t="s">
        <v>23</v>
      </c>
      <c r="AH1" s="70" t="s">
        <v>24</v>
      </c>
      <c r="AI1" s="70" t="s">
        <v>25</v>
      </c>
      <c r="AJ1" s="71" t="s">
        <v>26</v>
      </c>
      <c r="AK1" s="71" t="s">
        <v>13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x14ac:dyDescent="0.2">
      <c r="A2" s="68" t="s">
        <v>27</v>
      </c>
      <c r="B2" s="6"/>
      <c r="C2" s="59"/>
      <c r="D2" s="59"/>
      <c r="E2" s="63"/>
      <c r="F2" s="65"/>
      <c r="G2" s="7" t="s">
        <v>28</v>
      </c>
      <c r="H2" s="7" t="s">
        <v>29</v>
      </c>
      <c r="I2" s="7" t="s">
        <v>30</v>
      </c>
      <c r="J2" s="7" t="s">
        <v>28</v>
      </c>
      <c r="K2" s="4"/>
      <c r="L2" s="59"/>
      <c r="M2" s="59"/>
      <c r="N2" s="59"/>
      <c r="O2" s="65"/>
      <c r="P2" s="65"/>
      <c r="Q2" s="65"/>
      <c r="R2" s="63"/>
      <c r="S2" s="65"/>
      <c r="T2" s="65"/>
      <c r="U2" s="65"/>
      <c r="V2" s="65"/>
      <c r="W2" s="65"/>
      <c r="X2" s="65"/>
      <c r="Y2" s="63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x14ac:dyDescent="0.2">
      <c r="A3" s="69"/>
      <c r="B3" s="8" t="s">
        <v>31</v>
      </c>
      <c r="C3" s="59"/>
      <c r="D3" s="61"/>
      <c r="E3" s="63"/>
      <c r="F3" s="65"/>
      <c r="G3" s="7" t="s">
        <v>32</v>
      </c>
      <c r="H3" s="7" t="s">
        <v>33</v>
      </c>
      <c r="I3" s="7" t="s">
        <v>34</v>
      </c>
      <c r="J3" s="7" t="s">
        <v>35</v>
      </c>
      <c r="K3" s="4"/>
      <c r="L3" s="59"/>
      <c r="M3" s="59"/>
      <c r="N3" s="59"/>
      <c r="O3" s="65"/>
      <c r="P3" s="65"/>
      <c r="Q3" s="65"/>
      <c r="R3" s="63"/>
      <c r="S3" s="69"/>
      <c r="T3" s="69"/>
      <c r="U3" s="69"/>
      <c r="V3" s="69"/>
      <c r="W3" s="69"/>
      <c r="X3" s="69"/>
      <c r="Y3" s="63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2">
      <c r="A4" s="82" t="s">
        <v>36</v>
      </c>
      <c r="B4" s="82" t="s">
        <v>37</v>
      </c>
      <c r="C4" s="9">
        <v>1367</v>
      </c>
      <c r="D4" s="10">
        <v>1274</v>
      </c>
      <c r="E4" s="11"/>
      <c r="F4" s="12"/>
      <c r="G4" s="13" t="s">
        <v>6</v>
      </c>
      <c r="H4" s="13">
        <v>152</v>
      </c>
      <c r="I4" s="13" t="s">
        <v>7</v>
      </c>
      <c r="J4" s="13"/>
      <c r="K4" s="4"/>
      <c r="L4" s="9">
        <v>57</v>
      </c>
      <c r="M4" s="9">
        <v>87</v>
      </c>
      <c r="N4" s="9"/>
      <c r="O4" s="9"/>
      <c r="P4" s="14"/>
      <c r="Q4" s="9">
        <f t="shared" ref="Q4:Q8" si="0">P4-L4</f>
        <v>-57</v>
      </c>
      <c r="R4" s="15"/>
      <c r="S4" s="9">
        <v>31</v>
      </c>
      <c r="T4" s="9">
        <v>53</v>
      </c>
      <c r="U4" s="9"/>
      <c r="V4" s="9"/>
      <c r="W4" s="14"/>
      <c r="X4" s="9">
        <f t="shared" ref="X4:X8" si="1">W4-S4</f>
        <v>-31</v>
      </c>
      <c r="Y4" s="15"/>
      <c r="Z4" s="9">
        <v>35</v>
      </c>
      <c r="AA4" s="9">
        <v>85</v>
      </c>
      <c r="AB4" s="9">
        <v>100</v>
      </c>
      <c r="AC4" s="9">
        <v>100</v>
      </c>
      <c r="AD4" s="9">
        <v>100</v>
      </c>
      <c r="AE4" s="9">
        <v>81</v>
      </c>
      <c r="AF4" s="9">
        <v>100</v>
      </c>
      <c r="AG4" s="9"/>
      <c r="AH4" s="9"/>
      <c r="AI4" s="9"/>
      <c r="AJ4" s="14"/>
      <c r="AK4" s="9">
        <f t="shared" ref="AK4:AK8" si="2">AJ4-Z4</f>
        <v>-35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x14ac:dyDescent="0.2">
      <c r="A5" s="83" t="s">
        <v>38</v>
      </c>
      <c r="B5" s="84" t="s">
        <v>39</v>
      </c>
      <c r="C5" s="13">
        <v>1162</v>
      </c>
      <c r="D5" s="13">
        <v>1263</v>
      </c>
      <c r="E5" s="18"/>
      <c r="F5" s="12"/>
      <c r="G5" s="13" t="s">
        <v>40</v>
      </c>
      <c r="H5" s="13">
        <v>175</v>
      </c>
      <c r="I5" s="13" t="s">
        <v>5</v>
      </c>
      <c r="J5" s="13"/>
      <c r="K5" s="15"/>
      <c r="L5" s="9">
        <v>63</v>
      </c>
      <c r="M5" s="9">
        <v>80</v>
      </c>
      <c r="N5" s="9"/>
      <c r="O5" s="19"/>
      <c r="P5" s="14"/>
      <c r="Q5" s="9">
        <f t="shared" si="0"/>
        <v>-63</v>
      </c>
      <c r="R5" s="15"/>
      <c r="S5" s="9">
        <v>100</v>
      </c>
      <c r="T5" s="9">
        <v>100</v>
      </c>
      <c r="U5" s="9"/>
      <c r="V5" s="19"/>
      <c r="W5" s="14"/>
      <c r="X5" s="9">
        <f t="shared" si="1"/>
        <v>-100</v>
      </c>
      <c r="Y5" s="15"/>
      <c r="Z5" s="9">
        <v>16</v>
      </c>
      <c r="AA5" s="9">
        <v>85</v>
      </c>
      <c r="AB5" s="9">
        <v>90</v>
      </c>
      <c r="AC5" s="19">
        <v>96</v>
      </c>
      <c r="AD5" s="20">
        <v>80</v>
      </c>
      <c r="AE5" s="19">
        <v>81</v>
      </c>
      <c r="AF5" s="19">
        <v>100</v>
      </c>
      <c r="AG5" s="19"/>
      <c r="AH5" s="19"/>
      <c r="AI5" s="19"/>
      <c r="AJ5" s="14"/>
      <c r="AK5" s="9">
        <f t="shared" si="2"/>
        <v>-16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x14ac:dyDescent="0.2">
      <c r="A6" s="83" t="s">
        <v>41</v>
      </c>
      <c r="B6" s="84" t="s">
        <v>42</v>
      </c>
      <c r="C6" s="13">
        <v>1046</v>
      </c>
      <c r="D6" s="13">
        <v>1139</v>
      </c>
      <c r="E6" s="18"/>
      <c r="F6" s="12"/>
      <c r="G6" s="13" t="s">
        <v>5</v>
      </c>
      <c r="H6" s="13">
        <v>150</v>
      </c>
      <c r="I6" s="13" t="s">
        <v>6</v>
      </c>
      <c r="J6" s="13"/>
      <c r="K6" s="4"/>
      <c r="L6" s="13">
        <v>57</v>
      </c>
      <c r="M6" s="13">
        <v>87</v>
      </c>
      <c r="N6" s="13"/>
      <c r="O6" s="9"/>
      <c r="P6" s="14"/>
      <c r="Q6" s="9">
        <f t="shared" si="0"/>
        <v>-57</v>
      </c>
      <c r="R6" s="15"/>
      <c r="S6" s="9">
        <v>63</v>
      </c>
      <c r="T6" s="9">
        <v>81</v>
      </c>
      <c r="U6" s="9"/>
      <c r="V6" s="9"/>
      <c r="W6" s="14"/>
      <c r="X6" s="9">
        <f t="shared" si="1"/>
        <v>-63</v>
      </c>
      <c r="Y6" s="15"/>
      <c r="Z6" s="9">
        <v>3</v>
      </c>
      <c r="AA6" s="9">
        <v>95</v>
      </c>
      <c r="AB6" s="9">
        <v>100</v>
      </c>
      <c r="AC6" s="9">
        <v>100</v>
      </c>
      <c r="AD6" s="9">
        <v>100</v>
      </c>
      <c r="AE6" s="9">
        <v>94</v>
      </c>
      <c r="AF6" s="9">
        <v>100</v>
      </c>
      <c r="AG6" s="9"/>
      <c r="AH6" s="9"/>
      <c r="AI6" s="9"/>
      <c r="AJ6" s="14"/>
      <c r="AK6" s="9">
        <f t="shared" si="2"/>
        <v>-3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x14ac:dyDescent="0.2">
      <c r="A7" s="83" t="s">
        <v>43</v>
      </c>
      <c r="B7" s="84" t="s">
        <v>44</v>
      </c>
      <c r="C7" s="13">
        <v>1119</v>
      </c>
      <c r="D7" s="13">
        <v>1179</v>
      </c>
      <c r="E7" s="18"/>
      <c r="F7" s="12"/>
      <c r="G7" s="13" t="s">
        <v>45</v>
      </c>
      <c r="H7" s="13">
        <v>193</v>
      </c>
      <c r="I7" s="13" t="s">
        <v>45</v>
      </c>
      <c r="J7" s="13"/>
      <c r="K7" s="4"/>
      <c r="L7" s="13">
        <v>63</v>
      </c>
      <c r="M7" s="13">
        <v>90</v>
      </c>
      <c r="N7" s="13"/>
      <c r="O7" s="9"/>
      <c r="P7" s="14"/>
      <c r="Q7" s="9">
        <f t="shared" si="0"/>
        <v>-63</v>
      </c>
      <c r="R7" s="15"/>
      <c r="S7" s="9">
        <v>100</v>
      </c>
      <c r="T7" s="9">
        <v>88</v>
      </c>
      <c r="U7" s="9"/>
      <c r="V7" s="9"/>
      <c r="W7" s="14"/>
      <c r="X7" s="9">
        <f t="shared" si="1"/>
        <v>-100</v>
      </c>
      <c r="Y7" s="15"/>
      <c r="Z7" s="9">
        <v>19</v>
      </c>
      <c r="AA7" s="9">
        <v>95</v>
      </c>
      <c r="AB7" s="9">
        <v>100</v>
      </c>
      <c r="AC7" s="9">
        <v>100</v>
      </c>
      <c r="AD7" s="9">
        <v>60</v>
      </c>
      <c r="AE7" s="9">
        <v>96</v>
      </c>
      <c r="AF7" s="9">
        <v>100</v>
      </c>
      <c r="AG7" s="9"/>
      <c r="AH7" s="9"/>
      <c r="AI7" s="9"/>
      <c r="AJ7" s="14"/>
      <c r="AK7" s="9">
        <f t="shared" si="2"/>
        <v>-19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x14ac:dyDescent="0.2">
      <c r="A8" s="83" t="s">
        <v>46</v>
      </c>
      <c r="B8" s="84" t="s">
        <v>47</v>
      </c>
      <c r="C8" s="13">
        <v>1259</v>
      </c>
      <c r="D8" s="13">
        <v>1269</v>
      </c>
      <c r="E8" s="18"/>
      <c r="F8" s="12"/>
      <c r="G8" s="13" t="s">
        <v>6</v>
      </c>
      <c r="H8" s="13">
        <v>152</v>
      </c>
      <c r="I8" s="13" t="s">
        <v>7</v>
      </c>
      <c r="J8" s="13"/>
      <c r="K8" s="4"/>
      <c r="L8" s="13">
        <v>60</v>
      </c>
      <c r="M8" s="13">
        <v>70</v>
      </c>
      <c r="N8" s="13"/>
      <c r="O8" s="9"/>
      <c r="P8" s="14"/>
      <c r="Q8" s="9">
        <f t="shared" si="0"/>
        <v>-60</v>
      </c>
      <c r="R8" s="15"/>
      <c r="S8" s="9">
        <v>47</v>
      </c>
      <c r="T8" s="9">
        <v>56</v>
      </c>
      <c r="U8" s="9"/>
      <c r="V8" s="9"/>
      <c r="W8" s="14"/>
      <c r="X8" s="9">
        <f t="shared" si="1"/>
        <v>-47</v>
      </c>
      <c r="Y8" s="15"/>
      <c r="Z8" s="9">
        <v>26</v>
      </c>
      <c r="AA8" s="9">
        <v>95</v>
      </c>
      <c r="AB8" s="9">
        <v>100</v>
      </c>
      <c r="AC8" s="9">
        <v>100</v>
      </c>
      <c r="AD8" s="9">
        <v>40</v>
      </c>
      <c r="AE8" s="9">
        <v>92</v>
      </c>
      <c r="AF8" s="9">
        <v>100</v>
      </c>
      <c r="AG8" s="9"/>
      <c r="AH8" s="9"/>
      <c r="AI8" s="9"/>
      <c r="AJ8" s="14"/>
      <c r="AK8" s="9">
        <f t="shared" si="2"/>
        <v>-26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x14ac:dyDescent="0.2">
      <c r="A9" s="83" t="s">
        <v>48</v>
      </c>
      <c r="B9" s="84" t="s">
        <v>49</v>
      </c>
      <c r="C9" s="13"/>
      <c r="D9" s="13">
        <v>92</v>
      </c>
      <c r="E9" s="18"/>
      <c r="F9" s="12"/>
      <c r="G9" s="13" t="s">
        <v>50</v>
      </c>
      <c r="H9" s="13">
        <v>84</v>
      </c>
      <c r="I9" s="21" t="s">
        <v>51</v>
      </c>
      <c r="J9" s="13"/>
      <c r="K9" s="4"/>
      <c r="L9" s="13"/>
      <c r="M9" s="13">
        <v>27</v>
      </c>
      <c r="N9" s="13"/>
      <c r="O9" s="9"/>
      <c r="P9" s="14"/>
      <c r="Q9" s="9">
        <v>0</v>
      </c>
      <c r="R9" s="15"/>
      <c r="S9" s="9">
        <v>31</v>
      </c>
      <c r="T9" s="9">
        <v>25</v>
      </c>
      <c r="U9" s="9"/>
      <c r="V9" s="9"/>
      <c r="W9" s="14"/>
      <c r="X9" s="9"/>
      <c r="Y9" s="15"/>
      <c r="Z9" s="9">
        <v>23</v>
      </c>
      <c r="AA9" s="9"/>
      <c r="AB9" s="9">
        <v>20</v>
      </c>
      <c r="AC9" s="9">
        <v>100</v>
      </c>
      <c r="AD9" s="9">
        <v>30</v>
      </c>
      <c r="AE9" s="9">
        <v>19</v>
      </c>
      <c r="AF9" s="9">
        <v>60</v>
      </c>
      <c r="AG9" s="9"/>
      <c r="AH9" s="9"/>
      <c r="AI9" s="9"/>
      <c r="AJ9" s="14"/>
      <c r="AK9" s="9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x14ac:dyDescent="0.2">
      <c r="A10" s="83" t="s">
        <v>52</v>
      </c>
      <c r="B10" s="84" t="s">
        <v>53</v>
      </c>
      <c r="C10" s="13">
        <v>1295</v>
      </c>
      <c r="D10" s="13">
        <v>1292</v>
      </c>
      <c r="E10" s="18"/>
      <c r="F10" s="12"/>
      <c r="G10" s="13" t="s">
        <v>45</v>
      </c>
      <c r="H10" s="13">
        <v>216</v>
      </c>
      <c r="I10" s="21" t="s">
        <v>45</v>
      </c>
      <c r="J10" s="13"/>
      <c r="K10" s="4"/>
      <c r="L10" s="13">
        <v>80</v>
      </c>
      <c r="M10" s="13">
        <v>93</v>
      </c>
      <c r="N10" s="13"/>
      <c r="O10" s="9"/>
      <c r="P10" s="14"/>
      <c r="Q10" s="9">
        <f t="shared" ref="Q10:Q35" si="3">P10-L10</f>
        <v>-80</v>
      </c>
      <c r="R10" s="15"/>
      <c r="S10" s="9">
        <v>100</v>
      </c>
      <c r="T10" s="9">
        <v>97</v>
      </c>
      <c r="U10" s="9"/>
      <c r="V10" s="9"/>
      <c r="W10" s="14"/>
      <c r="X10" s="9">
        <f t="shared" ref="X10:X35" si="4">W10-S10</f>
        <v>-100</v>
      </c>
      <c r="Y10" s="15"/>
      <c r="Z10" s="9">
        <v>61</v>
      </c>
      <c r="AA10" s="9">
        <v>100</v>
      </c>
      <c r="AB10" s="9">
        <v>100</v>
      </c>
      <c r="AC10" s="9">
        <v>100</v>
      </c>
      <c r="AD10" s="9">
        <v>90</v>
      </c>
      <c r="AE10" s="9">
        <v>100</v>
      </c>
      <c r="AF10" s="9">
        <v>100</v>
      </c>
      <c r="AG10" s="9"/>
      <c r="AH10" s="9"/>
      <c r="AI10" s="9"/>
      <c r="AJ10" s="14"/>
      <c r="AK10" s="9">
        <f t="shared" ref="AK10:AK35" si="5">AJ10-Z10</f>
        <v>-61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x14ac:dyDescent="0.2">
      <c r="A11" s="83" t="s">
        <v>54</v>
      </c>
      <c r="B11" s="84" t="s">
        <v>55</v>
      </c>
      <c r="C11" s="13">
        <v>615</v>
      </c>
      <c r="D11" s="13">
        <v>823</v>
      </c>
      <c r="E11" s="18"/>
      <c r="F11" s="12"/>
      <c r="G11" s="13" t="s">
        <v>40</v>
      </c>
      <c r="H11" s="13">
        <v>144</v>
      </c>
      <c r="I11" s="13" t="s">
        <v>5</v>
      </c>
      <c r="J11" s="13"/>
      <c r="K11" s="4"/>
      <c r="L11" s="13">
        <v>43</v>
      </c>
      <c r="M11" s="13">
        <v>67</v>
      </c>
      <c r="N11" s="13"/>
      <c r="O11" s="9"/>
      <c r="P11" s="14"/>
      <c r="Q11" s="9">
        <f t="shared" si="3"/>
        <v>-43</v>
      </c>
      <c r="R11" s="15"/>
      <c r="S11" s="9">
        <v>50</v>
      </c>
      <c r="T11" s="9">
        <v>28</v>
      </c>
      <c r="U11" s="9"/>
      <c r="V11" s="9"/>
      <c r="W11" s="14"/>
      <c r="X11" s="9">
        <f t="shared" si="4"/>
        <v>-50</v>
      </c>
      <c r="Y11" s="15"/>
      <c r="Z11" s="9">
        <v>19</v>
      </c>
      <c r="AA11" s="9">
        <v>85</v>
      </c>
      <c r="AB11" s="9">
        <v>90</v>
      </c>
      <c r="AC11" s="9">
        <v>100</v>
      </c>
      <c r="AD11" s="9">
        <v>60</v>
      </c>
      <c r="AE11" s="9">
        <v>88</v>
      </c>
      <c r="AF11" s="9">
        <v>100</v>
      </c>
      <c r="AG11" s="9"/>
      <c r="AH11" s="9"/>
      <c r="AI11" s="9"/>
      <c r="AJ11" s="14"/>
      <c r="AK11" s="9">
        <f t="shared" si="5"/>
        <v>-19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x14ac:dyDescent="0.2">
      <c r="A12" s="83" t="s">
        <v>56</v>
      </c>
      <c r="B12" s="84" t="s">
        <v>57</v>
      </c>
      <c r="C12" s="13">
        <v>821</v>
      </c>
      <c r="D12" s="13">
        <v>994</v>
      </c>
      <c r="E12" s="18"/>
      <c r="F12" s="12"/>
      <c r="G12" s="13" t="s">
        <v>40</v>
      </c>
      <c r="H12" s="13">
        <v>153</v>
      </c>
      <c r="I12" s="13" t="s">
        <v>5</v>
      </c>
      <c r="J12" s="13"/>
      <c r="K12" s="4"/>
      <c r="L12" s="13">
        <v>40</v>
      </c>
      <c r="M12" s="13">
        <v>63</v>
      </c>
      <c r="N12" s="13"/>
      <c r="O12" s="9"/>
      <c r="P12" s="14"/>
      <c r="Q12" s="9">
        <f t="shared" si="3"/>
        <v>-40</v>
      </c>
      <c r="R12" s="15"/>
      <c r="S12" s="9">
        <v>50</v>
      </c>
      <c r="T12" s="9">
        <v>31</v>
      </c>
      <c r="U12" s="9"/>
      <c r="V12" s="9"/>
      <c r="W12" s="14"/>
      <c r="X12" s="9">
        <f t="shared" si="4"/>
        <v>-50</v>
      </c>
      <c r="Y12" s="15"/>
      <c r="Z12" s="9">
        <v>19</v>
      </c>
      <c r="AA12" s="9">
        <v>90</v>
      </c>
      <c r="AB12" s="9">
        <v>60</v>
      </c>
      <c r="AC12" s="9">
        <v>100</v>
      </c>
      <c r="AD12" s="9">
        <v>60</v>
      </c>
      <c r="AE12" s="9">
        <v>58</v>
      </c>
      <c r="AF12" s="9">
        <v>80</v>
      </c>
      <c r="AG12" s="9"/>
      <c r="AH12" s="9"/>
      <c r="AI12" s="9"/>
      <c r="AJ12" s="14"/>
      <c r="AK12" s="9">
        <f t="shared" si="5"/>
        <v>-19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x14ac:dyDescent="0.2">
      <c r="A13" s="85" t="s">
        <v>58</v>
      </c>
      <c r="B13" s="85" t="s">
        <v>59</v>
      </c>
      <c r="C13" s="20">
        <v>642</v>
      </c>
      <c r="D13" s="23">
        <v>748</v>
      </c>
      <c r="E13" s="18"/>
      <c r="F13" s="12"/>
      <c r="G13" s="13" t="s">
        <v>40</v>
      </c>
      <c r="H13" s="13">
        <v>129</v>
      </c>
      <c r="I13" s="13" t="s">
        <v>4</v>
      </c>
      <c r="J13" s="13"/>
      <c r="K13" s="4"/>
      <c r="L13" s="23">
        <v>20</v>
      </c>
      <c r="M13" s="13">
        <v>40</v>
      </c>
      <c r="N13" s="13"/>
      <c r="O13" s="9"/>
      <c r="P13" s="24"/>
      <c r="Q13" s="9">
        <f t="shared" si="3"/>
        <v>-20</v>
      </c>
      <c r="R13" s="15"/>
      <c r="S13" s="20">
        <v>47</v>
      </c>
      <c r="T13" s="9">
        <v>31</v>
      </c>
      <c r="U13" s="9"/>
      <c r="V13" s="9"/>
      <c r="W13" s="24"/>
      <c r="X13" s="9">
        <f t="shared" si="4"/>
        <v>-47</v>
      </c>
      <c r="Y13" s="15"/>
      <c r="Z13" s="20">
        <v>10</v>
      </c>
      <c r="AA13" s="9">
        <v>75</v>
      </c>
      <c r="AB13" s="9">
        <v>60</v>
      </c>
      <c r="AC13" s="9">
        <v>84</v>
      </c>
      <c r="AD13" s="9">
        <v>30</v>
      </c>
      <c r="AE13" s="9">
        <v>50</v>
      </c>
      <c r="AF13" s="9">
        <v>90</v>
      </c>
      <c r="AG13" s="9"/>
      <c r="AH13" s="9"/>
      <c r="AI13" s="9"/>
      <c r="AJ13" s="14"/>
      <c r="AK13" s="9">
        <f t="shared" si="5"/>
        <v>-10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x14ac:dyDescent="0.2">
      <c r="A14" s="83" t="s">
        <v>60</v>
      </c>
      <c r="B14" s="84" t="s">
        <v>61</v>
      </c>
      <c r="C14" s="13" t="s">
        <v>62</v>
      </c>
      <c r="D14" s="13">
        <v>481</v>
      </c>
      <c r="E14" s="18"/>
      <c r="F14" s="25"/>
      <c r="G14" s="13" t="s">
        <v>63</v>
      </c>
      <c r="H14" s="13">
        <v>87</v>
      </c>
      <c r="I14" s="13" t="s">
        <v>64</v>
      </c>
      <c r="J14" s="13"/>
      <c r="K14" s="4"/>
      <c r="L14" s="13">
        <v>13</v>
      </c>
      <c r="M14" s="13">
        <v>37</v>
      </c>
      <c r="N14" s="13"/>
      <c r="O14" s="9"/>
      <c r="P14" s="14"/>
      <c r="Q14" s="9">
        <f t="shared" si="3"/>
        <v>-13</v>
      </c>
      <c r="R14" s="15"/>
      <c r="S14" s="9">
        <v>0</v>
      </c>
      <c r="T14" s="9">
        <v>0</v>
      </c>
      <c r="U14" s="9"/>
      <c r="V14" s="9"/>
      <c r="W14" s="14"/>
      <c r="X14" s="9">
        <f t="shared" si="4"/>
        <v>0</v>
      </c>
      <c r="Y14" s="15"/>
      <c r="Z14" s="9">
        <v>16</v>
      </c>
      <c r="AA14" s="9">
        <v>0</v>
      </c>
      <c r="AB14" s="9">
        <v>80</v>
      </c>
      <c r="AC14" s="9">
        <v>0</v>
      </c>
      <c r="AD14" s="9">
        <v>30</v>
      </c>
      <c r="AE14" s="9">
        <v>0</v>
      </c>
      <c r="AF14" s="9">
        <v>60</v>
      </c>
      <c r="AG14" s="9"/>
      <c r="AH14" s="9"/>
      <c r="AI14" s="9"/>
      <c r="AJ14" s="14"/>
      <c r="AK14" s="9">
        <f t="shared" si="5"/>
        <v>-16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x14ac:dyDescent="0.2">
      <c r="A15" s="83" t="s">
        <v>65</v>
      </c>
      <c r="B15" s="84" t="s">
        <v>66</v>
      </c>
      <c r="C15" s="13">
        <v>888</v>
      </c>
      <c r="D15" s="26">
        <v>1183</v>
      </c>
      <c r="E15" s="27"/>
      <c r="F15" s="25"/>
      <c r="G15" s="13" t="s">
        <v>6</v>
      </c>
      <c r="H15" s="13">
        <v>148</v>
      </c>
      <c r="I15" s="13" t="s">
        <v>45</v>
      </c>
      <c r="J15" s="13"/>
      <c r="K15" s="4"/>
      <c r="L15" s="13">
        <v>47</v>
      </c>
      <c r="M15" s="13">
        <v>67</v>
      </c>
      <c r="N15" s="13"/>
      <c r="O15" s="9"/>
      <c r="P15" s="14"/>
      <c r="Q15" s="9">
        <f t="shared" si="3"/>
        <v>-47</v>
      </c>
      <c r="R15" s="15"/>
      <c r="S15" s="9">
        <v>50</v>
      </c>
      <c r="T15" s="9">
        <v>100</v>
      </c>
      <c r="U15" s="9"/>
      <c r="V15" s="9"/>
      <c r="W15" s="14"/>
      <c r="X15" s="9">
        <f t="shared" si="4"/>
        <v>-50</v>
      </c>
      <c r="Y15" s="15"/>
      <c r="Z15" s="9">
        <v>19</v>
      </c>
      <c r="AA15" s="9">
        <v>80</v>
      </c>
      <c r="AB15" s="9">
        <v>90</v>
      </c>
      <c r="AC15" s="9">
        <v>100</v>
      </c>
      <c r="AD15" s="9">
        <v>90</v>
      </c>
      <c r="AE15" s="9">
        <v>88</v>
      </c>
      <c r="AF15" s="9">
        <v>100</v>
      </c>
      <c r="AG15" s="9"/>
      <c r="AH15" s="9"/>
      <c r="AI15" s="9"/>
      <c r="AJ15" s="14"/>
      <c r="AK15" s="9">
        <f t="shared" si="5"/>
        <v>-19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x14ac:dyDescent="0.2">
      <c r="A16" s="83" t="s">
        <v>67</v>
      </c>
      <c r="B16" s="84" t="s">
        <v>68</v>
      </c>
      <c r="C16" s="13">
        <v>1059</v>
      </c>
      <c r="D16" s="13">
        <v>1125</v>
      </c>
      <c r="E16" s="18"/>
      <c r="F16" s="12"/>
      <c r="G16" s="13" t="s">
        <v>5</v>
      </c>
      <c r="H16" s="13">
        <v>178</v>
      </c>
      <c r="I16" s="13" t="s">
        <v>7</v>
      </c>
      <c r="J16" s="13"/>
      <c r="K16" s="4"/>
      <c r="L16" s="13">
        <v>57</v>
      </c>
      <c r="M16" s="13">
        <v>77</v>
      </c>
      <c r="N16" s="13"/>
      <c r="O16" s="9"/>
      <c r="P16" s="14"/>
      <c r="Q16" s="9">
        <f t="shared" si="3"/>
        <v>-57</v>
      </c>
      <c r="R16" s="15"/>
      <c r="S16" s="9">
        <v>56</v>
      </c>
      <c r="T16" s="9">
        <v>75</v>
      </c>
      <c r="U16" s="9"/>
      <c r="V16" s="9"/>
      <c r="W16" s="14"/>
      <c r="X16" s="9">
        <f t="shared" si="4"/>
        <v>-56</v>
      </c>
      <c r="Y16" s="15"/>
      <c r="Z16" s="9">
        <v>3</v>
      </c>
      <c r="AA16" s="9">
        <v>90</v>
      </c>
      <c r="AB16" s="9">
        <v>90</v>
      </c>
      <c r="AC16" s="9">
        <v>76</v>
      </c>
      <c r="AD16" s="9">
        <v>40</v>
      </c>
      <c r="AE16" s="9">
        <v>77</v>
      </c>
      <c r="AF16" s="9">
        <v>100</v>
      </c>
      <c r="AG16" s="9"/>
      <c r="AH16" s="9"/>
      <c r="AI16" s="9"/>
      <c r="AJ16" s="14"/>
      <c r="AK16" s="9">
        <f t="shared" si="5"/>
        <v>-3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x14ac:dyDescent="0.2">
      <c r="A17" s="83" t="s">
        <v>69</v>
      </c>
      <c r="B17" s="84" t="s">
        <v>70</v>
      </c>
      <c r="C17" s="13">
        <v>1237</v>
      </c>
      <c r="D17" s="26">
        <v>1172</v>
      </c>
      <c r="E17" s="18"/>
      <c r="F17" s="25"/>
      <c r="G17" s="13" t="s">
        <v>4</v>
      </c>
      <c r="H17" s="13">
        <v>150</v>
      </c>
      <c r="I17" s="13" t="s">
        <v>6</v>
      </c>
      <c r="J17" s="13"/>
      <c r="K17" s="4"/>
      <c r="L17" s="13">
        <v>70</v>
      </c>
      <c r="M17" s="13">
        <v>57</v>
      </c>
      <c r="N17" s="13"/>
      <c r="O17" s="9"/>
      <c r="P17" s="14"/>
      <c r="Q17" s="9">
        <f t="shared" si="3"/>
        <v>-70</v>
      </c>
      <c r="R17" s="15"/>
      <c r="S17" s="9">
        <v>50</v>
      </c>
      <c r="T17" s="9">
        <v>72</v>
      </c>
      <c r="U17" s="9"/>
      <c r="V17" s="9"/>
      <c r="W17" s="14"/>
      <c r="X17" s="9">
        <f t="shared" si="4"/>
        <v>-50</v>
      </c>
      <c r="Y17" s="15"/>
      <c r="Z17" s="9">
        <v>10</v>
      </c>
      <c r="AA17" s="9">
        <v>85</v>
      </c>
      <c r="AB17" s="9">
        <v>80</v>
      </c>
      <c r="AC17" s="9">
        <v>100</v>
      </c>
      <c r="AD17" s="9">
        <v>90</v>
      </c>
      <c r="AE17" s="9">
        <v>69</v>
      </c>
      <c r="AF17" s="9">
        <v>100</v>
      </c>
      <c r="AG17" s="9"/>
      <c r="AH17" s="9"/>
      <c r="AI17" s="9"/>
      <c r="AJ17" s="14"/>
      <c r="AK17" s="9">
        <f t="shared" si="5"/>
        <v>-10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x14ac:dyDescent="0.2">
      <c r="A18" s="83" t="s">
        <v>71</v>
      </c>
      <c r="B18" s="84" t="s">
        <v>72</v>
      </c>
      <c r="C18" s="13">
        <v>903</v>
      </c>
      <c r="D18" s="13">
        <v>912</v>
      </c>
      <c r="E18" s="18"/>
      <c r="F18" s="12"/>
      <c r="G18" s="13" t="s">
        <v>4</v>
      </c>
      <c r="H18" s="13">
        <v>153</v>
      </c>
      <c r="I18" s="13" t="s">
        <v>6</v>
      </c>
      <c r="J18" s="13"/>
      <c r="K18" s="4"/>
      <c r="L18" s="13">
        <v>37</v>
      </c>
      <c r="M18" s="13">
        <v>60</v>
      </c>
      <c r="N18" s="13"/>
      <c r="O18" s="9"/>
      <c r="P18" s="14"/>
      <c r="Q18" s="9">
        <f t="shared" si="3"/>
        <v>-37</v>
      </c>
      <c r="R18" s="15"/>
      <c r="S18" s="9">
        <v>25</v>
      </c>
      <c r="T18" s="9">
        <v>25</v>
      </c>
      <c r="U18" s="9"/>
      <c r="V18" s="9"/>
      <c r="W18" s="14"/>
      <c r="X18" s="9">
        <f t="shared" si="4"/>
        <v>-25</v>
      </c>
      <c r="Y18" s="15"/>
      <c r="Z18" s="9">
        <v>19</v>
      </c>
      <c r="AA18" s="9">
        <v>60</v>
      </c>
      <c r="AB18" s="9">
        <v>90</v>
      </c>
      <c r="AC18" s="9">
        <v>44</v>
      </c>
      <c r="AD18" s="9">
        <v>80</v>
      </c>
      <c r="AE18" s="9">
        <v>0</v>
      </c>
      <c r="AF18" s="9">
        <v>80</v>
      </c>
      <c r="AG18" s="9"/>
      <c r="AH18" s="9"/>
      <c r="AI18" s="9"/>
      <c r="AJ18" s="14"/>
      <c r="AK18" s="9">
        <f t="shared" si="5"/>
        <v>-19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">
      <c r="A19" s="83" t="s">
        <v>73</v>
      </c>
      <c r="B19" s="84" t="s">
        <v>74</v>
      </c>
      <c r="C19" s="13">
        <v>1080</v>
      </c>
      <c r="D19" s="26">
        <v>1019</v>
      </c>
      <c r="E19" s="18"/>
      <c r="F19" s="25"/>
      <c r="G19" s="13" t="s">
        <v>7</v>
      </c>
      <c r="H19" s="13">
        <v>175</v>
      </c>
      <c r="I19" s="13" t="s">
        <v>45</v>
      </c>
      <c r="J19" s="13"/>
      <c r="K19" s="4"/>
      <c r="L19" s="13">
        <v>63</v>
      </c>
      <c r="M19" s="13">
        <v>73</v>
      </c>
      <c r="N19" s="13"/>
      <c r="O19" s="9"/>
      <c r="P19" s="14"/>
      <c r="Q19" s="9">
        <f t="shared" si="3"/>
        <v>-63</v>
      </c>
      <c r="R19" s="15"/>
      <c r="S19" s="9">
        <v>75</v>
      </c>
      <c r="T19" s="9">
        <v>100</v>
      </c>
      <c r="U19" s="9"/>
      <c r="V19" s="9"/>
      <c r="W19" s="14"/>
      <c r="X19" s="9">
        <f t="shared" si="4"/>
        <v>-75</v>
      </c>
      <c r="Y19" s="15"/>
      <c r="Z19" s="9">
        <v>19</v>
      </c>
      <c r="AA19" s="9">
        <v>75</v>
      </c>
      <c r="AB19" s="9">
        <v>90</v>
      </c>
      <c r="AC19" s="9">
        <v>100</v>
      </c>
      <c r="AD19" s="9">
        <v>90</v>
      </c>
      <c r="AE19" s="9">
        <v>96</v>
      </c>
      <c r="AF19" s="9">
        <v>100</v>
      </c>
      <c r="AG19" s="9"/>
      <c r="AH19" s="9"/>
      <c r="AI19" s="9"/>
      <c r="AJ19" s="14"/>
      <c r="AK19" s="9">
        <f t="shared" si="5"/>
        <v>-19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x14ac:dyDescent="0.2">
      <c r="A20" s="83" t="s">
        <v>75</v>
      </c>
      <c r="B20" s="84" t="s">
        <v>44</v>
      </c>
      <c r="C20" s="13">
        <v>1296</v>
      </c>
      <c r="D20" s="26">
        <v>1193</v>
      </c>
      <c r="E20" s="27"/>
      <c r="F20" s="25"/>
      <c r="G20" s="13" t="s">
        <v>45</v>
      </c>
      <c r="H20" s="13">
        <v>192</v>
      </c>
      <c r="I20" s="13" t="s">
        <v>45</v>
      </c>
      <c r="J20" s="13"/>
      <c r="K20" s="4"/>
      <c r="L20" s="13">
        <v>70</v>
      </c>
      <c r="M20" s="13">
        <v>90</v>
      </c>
      <c r="N20" s="13"/>
      <c r="O20" s="9"/>
      <c r="P20" s="14"/>
      <c r="Q20" s="9">
        <f t="shared" si="3"/>
        <v>-70</v>
      </c>
      <c r="R20" s="15"/>
      <c r="S20" s="9">
        <v>100</v>
      </c>
      <c r="T20" s="9">
        <v>100</v>
      </c>
      <c r="U20" s="9"/>
      <c r="V20" s="9"/>
      <c r="W20" s="14"/>
      <c r="X20" s="9">
        <f t="shared" si="4"/>
        <v>-100</v>
      </c>
      <c r="Y20" s="15"/>
      <c r="Z20" s="9">
        <v>45</v>
      </c>
      <c r="AA20" s="9">
        <v>100</v>
      </c>
      <c r="AB20" s="9">
        <v>100</v>
      </c>
      <c r="AC20" s="9">
        <v>100</v>
      </c>
      <c r="AD20" s="9">
        <v>80</v>
      </c>
      <c r="AE20" s="9">
        <v>100</v>
      </c>
      <c r="AF20" s="9">
        <v>100</v>
      </c>
      <c r="AG20" s="9"/>
      <c r="AH20" s="9"/>
      <c r="AI20" s="9"/>
      <c r="AJ20" s="14"/>
      <c r="AK20" s="9">
        <f t="shared" si="5"/>
        <v>-45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2">
      <c r="A21" s="85" t="s">
        <v>76</v>
      </c>
      <c r="B21" s="86" t="s">
        <v>77</v>
      </c>
      <c r="C21" s="13">
        <v>808</v>
      </c>
      <c r="D21" s="26">
        <v>868</v>
      </c>
      <c r="E21" s="18"/>
      <c r="F21" s="25"/>
      <c r="G21" s="13" t="s">
        <v>40</v>
      </c>
      <c r="H21" s="13">
        <v>163</v>
      </c>
      <c r="I21" s="13" t="s">
        <v>40</v>
      </c>
      <c r="J21" s="13"/>
      <c r="K21" s="4"/>
      <c r="L21" s="13">
        <v>30</v>
      </c>
      <c r="M21" s="13">
        <v>53</v>
      </c>
      <c r="N21" s="13"/>
      <c r="O21" s="9"/>
      <c r="P21" s="14"/>
      <c r="Q21" s="9">
        <f t="shared" si="3"/>
        <v>-30</v>
      </c>
      <c r="R21" s="15"/>
      <c r="S21" s="9">
        <v>47</v>
      </c>
      <c r="T21" s="9">
        <v>53</v>
      </c>
      <c r="U21" s="9"/>
      <c r="V21" s="9"/>
      <c r="W21" s="14"/>
      <c r="X21" s="9">
        <f t="shared" si="4"/>
        <v>-47</v>
      </c>
      <c r="Y21" s="15"/>
      <c r="Z21" s="9">
        <v>16</v>
      </c>
      <c r="AA21" s="9">
        <v>85</v>
      </c>
      <c r="AB21" s="9">
        <v>60</v>
      </c>
      <c r="AC21" s="9">
        <v>100</v>
      </c>
      <c r="AD21" s="9">
        <v>40</v>
      </c>
      <c r="AE21" s="9">
        <v>69</v>
      </c>
      <c r="AF21" s="9">
        <v>80</v>
      </c>
      <c r="AG21" s="9"/>
      <c r="AH21" s="9"/>
      <c r="AI21" s="9"/>
      <c r="AJ21" s="14"/>
      <c r="AK21" s="9">
        <f t="shared" si="5"/>
        <v>-16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x14ac:dyDescent="0.2">
      <c r="A22" s="85" t="s">
        <v>78</v>
      </c>
      <c r="B22" s="86" t="s">
        <v>79</v>
      </c>
      <c r="C22" s="13">
        <v>639</v>
      </c>
      <c r="D22" s="13">
        <v>778</v>
      </c>
      <c r="E22" s="18"/>
      <c r="F22" s="12"/>
      <c r="G22" s="13" t="s">
        <v>50</v>
      </c>
      <c r="H22" s="13">
        <v>78</v>
      </c>
      <c r="I22" s="13" t="s">
        <v>80</v>
      </c>
      <c r="J22" s="13"/>
      <c r="K22" s="4"/>
      <c r="L22" s="13">
        <v>30</v>
      </c>
      <c r="M22" s="13">
        <v>63</v>
      </c>
      <c r="N22" s="13"/>
      <c r="O22" s="9"/>
      <c r="P22" s="14"/>
      <c r="Q22" s="9">
        <f t="shared" si="3"/>
        <v>-30</v>
      </c>
      <c r="R22" s="15"/>
      <c r="S22" s="9">
        <v>56</v>
      </c>
      <c r="T22" s="9">
        <v>100</v>
      </c>
      <c r="U22" s="9"/>
      <c r="V22" s="9"/>
      <c r="W22" s="14"/>
      <c r="X22" s="9">
        <f t="shared" si="4"/>
        <v>-56</v>
      </c>
      <c r="Y22" s="15"/>
      <c r="Z22" s="9">
        <v>32</v>
      </c>
      <c r="AA22" s="9">
        <v>85</v>
      </c>
      <c r="AB22" s="9">
        <v>100</v>
      </c>
      <c r="AC22" s="9">
        <v>100</v>
      </c>
      <c r="AD22" s="9">
        <v>80</v>
      </c>
      <c r="AE22" s="9">
        <v>85</v>
      </c>
      <c r="AF22" s="9">
        <v>100</v>
      </c>
      <c r="AG22" s="9"/>
      <c r="AH22" s="9"/>
      <c r="AI22" s="9"/>
      <c r="AJ22" s="14"/>
      <c r="AK22" s="9">
        <f t="shared" si="5"/>
        <v>-32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x14ac:dyDescent="0.2">
      <c r="A23" s="83" t="s">
        <v>81</v>
      </c>
      <c r="B23" s="84" t="s">
        <v>82</v>
      </c>
      <c r="C23" s="13">
        <v>1143</v>
      </c>
      <c r="D23" s="13">
        <v>1220</v>
      </c>
      <c r="E23" s="18"/>
      <c r="F23" s="12"/>
      <c r="G23" s="13" t="s">
        <v>5</v>
      </c>
      <c r="H23" s="13">
        <v>152</v>
      </c>
      <c r="I23" s="13" t="s">
        <v>6</v>
      </c>
      <c r="J23" s="13"/>
      <c r="K23" s="4"/>
      <c r="L23" s="13">
        <v>70</v>
      </c>
      <c r="M23" s="13">
        <v>77</v>
      </c>
      <c r="N23" s="13"/>
      <c r="O23" s="9"/>
      <c r="P23" s="14"/>
      <c r="Q23" s="9">
        <f t="shared" si="3"/>
        <v>-70</v>
      </c>
      <c r="R23" s="15"/>
      <c r="S23" s="9">
        <v>75</v>
      </c>
      <c r="T23" s="9">
        <v>100</v>
      </c>
      <c r="U23" s="9"/>
      <c r="V23" s="9"/>
      <c r="W23" s="14"/>
      <c r="X23" s="9">
        <f t="shared" si="4"/>
        <v>-75</v>
      </c>
      <c r="Y23" s="15"/>
      <c r="Z23" s="9">
        <v>19</v>
      </c>
      <c r="AA23" s="9">
        <v>90</v>
      </c>
      <c r="AB23" s="9">
        <v>100</v>
      </c>
      <c r="AC23" s="9">
        <v>100</v>
      </c>
      <c r="AD23" s="9">
        <v>100</v>
      </c>
      <c r="AE23" s="9">
        <v>77</v>
      </c>
      <c r="AF23" s="9">
        <v>100</v>
      </c>
      <c r="AG23" s="9"/>
      <c r="AH23" s="9"/>
      <c r="AI23" s="9"/>
      <c r="AJ23" s="14"/>
      <c r="AK23" s="9">
        <f t="shared" si="5"/>
        <v>-19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x14ac:dyDescent="0.2">
      <c r="A24" s="83" t="s">
        <v>83</v>
      </c>
      <c r="B24" s="84" t="s">
        <v>84</v>
      </c>
      <c r="C24" s="13"/>
      <c r="D24" s="26">
        <v>893</v>
      </c>
      <c r="E24" s="18"/>
      <c r="F24" s="12"/>
      <c r="G24" s="13" t="s">
        <v>4</v>
      </c>
      <c r="H24" s="13">
        <v>146</v>
      </c>
      <c r="I24" s="13" t="s">
        <v>5</v>
      </c>
      <c r="J24" s="13"/>
      <c r="K24" s="4"/>
      <c r="L24" s="13">
        <v>57</v>
      </c>
      <c r="M24" s="13">
        <v>60</v>
      </c>
      <c r="N24" s="13"/>
      <c r="O24" s="9"/>
      <c r="P24" s="14"/>
      <c r="Q24" s="9">
        <f t="shared" si="3"/>
        <v>-57</v>
      </c>
      <c r="R24" s="15"/>
      <c r="S24" s="9">
        <v>69</v>
      </c>
      <c r="T24" s="9">
        <v>97</v>
      </c>
      <c r="U24" s="9"/>
      <c r="V24" s="9"/>
      <c r="W24" s="14"/>
      <c r="X24" s="9">
        <f t="shared" si="4"/>
        <v>-69</v>
      </c>
      <c r="Y24" s="15"/>
      <c r="Z24" s="9">
        <v>26</v>
      </c>
      <c r="AA24" s="9">
        <v>85</v>
      </c>
      <c r="AB24" s="9">
        <v>90</v>
      </c>
      <c r="AC24" s="9">
        <v>100</v>
      </c>
      <c r="AD24" s="9">
        <v>80</v>
      </c>
      <c r="AE24" s="9">
        <v>62</v>
      </c>
      <c r="AF24" s="9">
        <v>100</v>
      </c>
      <c r="AG24" s="9"/>
      <c r="AH24" s="9"/>
      <c r="AI24" s="9"/>
      <c r="AJ24" s="14"/>
      <c r="AK24" s="9">
        <f t="shared" si="5"/>
        <v>-26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x14ac:dyDescent="0.2">
      <c r="A25" s="83" t="s">
        <v>83</v>
      </c>
      <c r="B25" s="84" t="s">
        <v>85</v>
      </c>
      <c r="C25" s="13">
        <v>1137</v>
      </c>
      <c r="D25" s="13">
        <v>1128</v>
      </c>
      <c r="E25" s="18"/>
      <c r="F25" s="12"/>
      <c r="G25" s="13" t="s">
        <v>40</v>
      </c>
      <c r="H25" s="13">
        <v>143</v>
      </c>
      <c r="I25" s="13" t="s">
        <v>5</v>
      </c>
      <c r="J25" s="13"/>
      <c r="K25" s="4"/>
      <c r="L25" s="13">
        <v>37</v>
      </c>
      <c r="M25" s="13">
        <v>67</v>
      </c>
      <c r="N25" s="13"/>
      <c r="O25" s="9"/>
      <c r="P25" s="14"/>
      <c r="Q25" s="9">
        <f t="shared" si="3"/>
        <v>-37</v>
      </c>
      <c r="R25" s="15"/>
      <c r="S25" s="9">
        <v>25</v>
      </c>
      <c r="T25" s="9">
        <v>59</v>
      </c>
      <c r="U25" s="9"/>
      <c r="V25" s="9"/>
      <c r="W25" s="14"/>
      <c r="X25" s="9">
        <f t="shared" si="4"/>
        <v>-25</v>
      </c>
      <c r="Y25" s="15"/>
      <c r="Z25" s="9">
        <v>10</v>
      </c>
      <c r="AA25" s="9">
        <v>90</v>
      </c>
      <c r="AB25" s="9">
        <v>70</v>
      </c>
      <c r="AC25" s="9">
        <v>100</v>
      </c>
      <c r="AD25" s="9">
        <v>70</v>
      </c>
      <c r="AE25" s="9">
        <v>69</v>
      </c>
      <c r="AF25" s="9">
        <v>80</v>
      </c>
      <c r="AG25" s="9"/>
      <c r="AH25" s="9"/>
      <c r="AI25" s="9"/>
      <c r="AJ25" s="14"/>
      <c r="AK25" s="9">
        <f t="shared" si="5"/>
        <v>-10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x14ac:dyDescent="0.2">
      <c r="A26" s="83" t="s">
        <v>86</v>
      </c>
      <c r="B26" s="84" t="s">
        <v>87</v>
      </c>
      <c r="C26" s="13">
        <v>948</v>
      </c>
      <c r="D26" s="26"/>
      <c r="E26" s="18"/>
      <c r="F26" s="12"/>
      <c r="G26" s="13" t="s">
        <v>5</v>
      </c>
      <c r="H26" s="13">
        <v>165</v>
      </c>
      <c r="I26" s="13"/>
      <c r="J26" s="13"/>
      <c r="K26" s="4"/>
      <c r="L26" s="13">
        <v>50</v>
      </c>
      <c r="M26" s="13">
        <v>73</v>
      </c>
      <c r="N26" s="13"/>
      <c r="O26" s="9"/>
      <c r="P26" s="14"/>
      <c r="Q26" s="9">
        <f t="shared" si="3"/>
        <v>-50</v>
      </c>
      <c r="R26" s="15"/>
      <c r="S26" s="9">
        <v>0</v>
      </c>
      <c r="T26" s="9">
        <v>66</v>
      </c>
      <c r="U26" s="9"/>
      <c r="V26" s="9"/>
      <c r="W26" s="14"/>
      <c r="X26" s="9">
        <f t="shared" si="4"/>
        <v>0</v>
      </c>
      <c r="Y26" s="15"/>
      <c r="Z26" s="9">
        <v>52</v>
      </c>
      <c r="AA26" s="9">
        <v>100</v>
      </c>
      <c r="AB26" s="9">
        <v>100</v>
      </c>
      <c r="AC26" s="9">
        <v>100</v>
      </c>
      <c r="AD26" s="9">
        <v>100</v>
      </c>
      <c r="AE26" s="9"/>
      <c r="AF26" s="9"/>
      <c r="AG26" s="9"/>
      <c r="AH26" s="9"/>
      <c r="AI26" s="9"/>
      <c r="AJ26" s="14"/>
      <c r="AK26" s="9">
        <f t="shared" si="5"/>
        <v>-52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">
      <c r="A27" s="83" t="s">
        <v>88</v>
      </c>
      <c r="B27" s="84" t="s">
        <v>89</v>
      </c>
      <c r="C27" s="13">
        <v>1116</v>
      </c>
      <c r="D27" s="26">
        <v>1284</v>
      </c>
      <c r="E27" s="18"/>
      <c r="F27" s="25"/>
      <c r="G27" s="13" t="s">
        <v>40</v>
      </c>
      <c r="H27" s="13">
        <v>146</v>
      </c>
      <c r="I27" s="13" t="s">
        <v>7</v>
      </c>
      <c r="J27" s="13"/>
      <c r="K27" s="4"/>
      <c r="L27" s="13">
        <v>47</v>
      </c>
      <c r="M27" s="13">
        <v>67</v>
      </c>
      <c r="N27" s="13"/>
      <c r="O27" s="9"/>
      <c r="P27" s="14"/>
      <c r="Q27" s="9">
        <f t="shared" si="3"/>
        <v>-47</v>
      </c>
      <c r="R27" s="15"/>
      <c r="S27" s="9">
        <v>25</v>
      </c>
      <c r="T27" s="9">
        <v>75</v>
      </c>
      <c r="U27" s="9"/>
      <c r="V27" s="9"/>
      <c r="W27" s="14"/>
      <c r="X27" s="9">
        <f t="shared" si="4"/>
        <v>-25</v>
      </c>
      <c r="Y27" s="15"/>
      <c r="Z27" s="9">
        <v>42</v>
      </c>
      <c r="AA27" s="9">
        <v>95</v>
      </c>
      <c r="AB27" s="9">
        <v>60</v>
      </c>
      <c r="AC27" s="9">
        <v>100</v>
      </c>
      <c r="AD27" s="9">
        <v>90</v>
      </c>
      <c r="AE27" s="9">
        <v>73</v>
      </c>
      <c r="AF27" s="9">
        <v>100</v>
      </c>
      <c r="AG27" s="9"/>
      <c r="AH27" s="9"/>
      <c r="AI27" s="9"/>
      <c r="AJ27" s="14"/>
      <c r="AK27" s="9">
        <f t="shared" si="5"/>
        <v>-42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x14ac:dyDescent="0.2">
      <c r="A28" s="83" t="s">
        <v>90</v>
      </c>
      <c r="B28" s="84" t="s">
        <v>91</v>
      </c>
      <c r="C28" s="13">
        <v>995</v>
      </c>
      <c r="D28" s="13">
        <v>1023</v>
      </c>
      <c r="E28" s="18"/>
      <c r="F28" s="25"/>
      <c r="G28" s="13" t="s">
        <v>40</v>
      </c>
      <c r="H28" s="13">
        <v>147</v>
      </c>
      <c r="I28" s="13" t="s">
        <v>4</v>
      </c>
      <c r="J28" s="13"/>
      <c r="K28" s="4"/>
      <c r="L28" s="13">
        <v>37</v>
      </c>
      <c r="M28" s="13">
        <v>53</v>
      </c>
      <c r="N28" s="13"/>
      <c r="O28" s="9"/>
      <c r="P28" s="14"/>
      <c r="Q28" s="9">
        <f t="shared" si="3"/>
        <v>-37</v>
      </c>
      <c r="R28" s="15"/>
      <c r="S28" s="9">
        <v>28</v>
      </c>
      <c r="T28" s="9">
        <v>75</v>
      </c>
      <c r="U28" s="9"/>
      <c r="V28" s="9"/>
      <c r="W28" s="14"/>
      <c r="X28" s="9">
        <f t="shared" si="4"/>
        <v>-28</v>
      </c>
      <c r="Y28" s="15"/>
      <c r="Z28" s="9">
        <v>26</v>
      </c>
      <c r="AA28" s="9">
        <v>40</v>
      </c>
      <c r="AB28" s="9">
        <v>80</v>
      </c>
      <c r="AC28" s="9">
        <v>48</v>
      </c>
      <c r="AD28" s="9">
        <v>40</v>
      </c>
      <c r="AE28" s="9">
        <v>46</v>
      </c>
      <c r="AF28" s="9">
        <v>0</v>
      </c>
      <c r="AG28" s="9"/>
      <c r="AH28" s="9"/>
      <c r="AI28" s="9"/>
      <c r="AJ28" s="14"/>
      <c r="AK28" s="9">
        <f t="shared" si="5"/>
        <v>-26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x14ac:dyDescent="0.2">
      <c r="A29" s="83" t="s">
        <v>92</v>
      </c>
      <c r="B29" s="84" t="s">
        <v>93</v>
      </c>
      <c r="C29" s="13">
        <v>679</v>
      </c>
      <c r="D29" s="13">
        <v>774</v>
      </c>
      <c r="E29" s="18"/>
      <c r="F29" s="12"/>
      <c r="G29" s="13" t="s">
        <v>94</v>
      </c>
      <c r="H29" s="13">
        <v>86</v>
      </c>
      <c r="I29" s="13" t="s">
        <v>50</v>
      </c>
      <c r="J29" s="13"/>
      <c r="K29" s="4"/>
      <c r="L29" s="13">
        <v>40</v>
      </c>
      <c r="M29" s="13">
        <v>47</v>
      </c>
      <c r="N29" s="13"/>
      <c r="O29" s="9"/>
      <c r="P29" s="14"/>
      <c r="Q29" s="9">
        <f t="shared" si="3"/>
        <v>-40</v>
      </c>
      <c r="R29" s="15"/>
      <c r="S29" s="9">
        <v>25</v>
      </c>
      <c r="T29" s="9">
        <v>50</v>
      </c>
      <c r="U29" s="9"/>
      <c r="V29" s="9"/>
      <c r="W29" s="14"/>
      <c r="X29" s="9">
        <f t="shared" si="4"/>
        <v>-25</v>
      </c>
      <c r="Y29" s="15"/>
      <c r="Z29" s="9">
        <v>23</v>
      </c>
      <c r="AA29" s="9">
        <v>50</v>
      </c>
      <c r="AB29" s="9">
        <v>30</v>
      </c>
      <c r="AC29" s="9">
        <v>100</v>
      </c>
      <c r="AD29" s="9">
        <v>40</v>
      </c>
      <c r="AE29" s="9">
        <v>6</v>
      </c>
      <c r="AF29" s="9">
        <v>83</v>
      </c>
      <c r="AG29" s="9"/>
      <c r="AH29" s="9"/>
      <c r="AI29" s="9"/>
      <c r="AJ29" s="14"/>
      <c r="AK29" s="9">
        <f t="shared" si="5"/>
        <v>-23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">
      <c r="A30" s="22"/>
      <c r="B30" s="28"/>
      <c r="C30" s="13"/>
      <c r="D30" s="13"/>
      <c r="E30" s="18"/>
      <c r="F30" s="12"/>
      <c r="G30" s="13"/>
      <c r="H30" s="13"/>
      <c r="I30" s="13"/>
      <c r="J30" s="13"/>
      <c r="K30" s="4"/>
      <c r="L30" s="13"/>
      <c r="M30" s="13"/>
      <c r="N30" s="13"/>
      <c r="O30" s="9"/>
      <c r="P30" s="14"/>
      <c r="Q30" s="9">
        <f t="shared" si="3"/>
        <v>0</v>
      </c>
      <c r="R30" s="15"/>
      <c r="S30" s="9"/>
      <c r="T30" s="9"/>
      <c r="U30" s="9"/>
      <c r="V30" s="9"/>
      <c r="W30" s="14"/>
      <c r="X30" s="9">
        <f t="shared" si="4"/>
        <v>0</v>
      </c>
      <c r="Y30" s="15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4"/>
      <c r="AK30" s="9">
        <f t="shared" si="5"/>
        <v>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2">
      <c r="A31" s="22"/>
      <c r="B31" s="28"/>
      <c r="C31" s="13"/>
      <c r="D31" s="13"/>
      <c r="E31" s="18"/>
      <c r="F31" s="12"/>
      <c r="G31" s="13"/>
      <c r="H31" s="13"/>
      <c r="I31" s="13"/>
      <c r="J31" s="13"/>
      <c r="K31" s="4"/>
      <c r="L31" s="13"/>
      <c r="M31" s="13"/>
      <c r="N31" s="13"/>
      <c r="O31" s="9"/>
      <c r="P31" s="14"/>
      <c r="Q31" s="9">
        <f t="shared" si="3"/>
        <v>0</v>
      </c>
      <c r="R31" s="15"/>
      <c r="S31" s="9"/>
      <c r="T31" s="9"/>
      <c r="U31" s="9"/>
      <c r="V31" s="9"/>
      <c r="W31" s="14"/>
      <c r="X31" s="9">
        <f t="shared" si="4"/>
        <v>0</v>
      </c>
      <c r="Y31" s="1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4"/>
      <c r="AK31" s="9">
        <f t="shared" si="5"/>
        <v>0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2">
      <c r="A32" s="22"/>
      <c r="B32" s="28"/>
      <c r="C32" s="13"/>
      <c r="D32" s="13"/>
      <c r="E32" s="18"/>
      <c r="F32" s="12"/>
      <c r="G32" s="13"/>
      <c r="H32" s="13"/>
      <c r="I32" s="13"/>
      <c r="J32" s="13"/>
      <c r="K32" s="4"/>
      <c r="L32" s="13"/>
      <c r="M32" s="13"/>
      <c r="N32" s="13"/>
      <c r="O32" s="9"/>
      <c r="P32" s="14"/>
      <c r="Q32" s="9">
        <f t="shared" si="3"/>
        <v>0</v>
      </c>
      <c r="R32" s="15"/>
      <c r="S32" s="9"/>
      <c r="T32" s="9"/>
      <c r="U32" s="9"/>
      <c r="V32" s="9"/>
      <c r="W32" s="14"/>
      <c r="X32" s="9">
        <f t="shared" si="4"/>
        <v>0</v>
      </c>
      <c r="Y32" s="1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4"/>
      <c r="AK32" s="9">
        <f t="shared" si="5"/>
        <v>0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2">
      <c r="A33" s="22"/>
      <c r="B33" s="28"/>
      <c r="C33" s="13"/>
      <c r="D33" s="13"/>
      <c r="E33" s="18"/>
      <c r="F33" s="12"/>
      <c r="G33" s="13"/>
      <c r="H33" s="13"/>
      <c r="I33" s="13"/>
      <c r="J33" s="13"/>
      <c r="K33" s="4"/>
      <c r="L33" s="13"/>
      <c r="M33" s="13"/>
      <c r="N33" s="13"/>
      <c r="O33" s="9"/>
      <c r="P33" s="14"/>
      <c r="Q33" s="9">
        <f t="shared" si="3"/>
        <v>0</v>
      </c>
      <c r="R33" s="15"/>
      <c r="S33" s="9"/>
      <c r="T33" s="9"/>
      <c r="U33" s="9"/>
      <c r="V33" s="9"/>
      <c r="W33" s="14"/>
      <c r="X33" s="9">
        <f t="shared" si="4"/>
        <v>0</v>
      </c>
      <c r="Y33" s="1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4"/>
      <c r="AK33" s="9">
        <f t="shared" si="5"/>
        <v>0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x14ac:dyDescent="0.2">
      <c r="A34" s="22"/>
      <c r="B34" s="28"/>
      <c r="C34" s="13"/>
      <c r="D34" s="13"/>
      <c r="E34" s="18"/>
      <c r="F34" s="12"/>
      <c r="G34" s="13"/>
      <c r="H34" s="13"/>
      <c r="I34" s="13"/>
      <c r="J34" s="13"/>
      <c r="K34" s="4"/>
      <c r="L34" s="13"/>
      <c r="M34" s="13"/>
      <c r="N34" s="13"/>
      <c r="O34" s="9"/>
      <c r="P34" s="9"/>
      <c r="Q34" s="9">
        <f t="shared" si="3"/>
        <v>0</v>
      </c>
      <c r="R34" s="15"/>
      <c r="S34" s="9"/>
      <c r="T34" s="9"/>
      <c r="U34" s="9"/>
      <c r="V34" s="9"/>
      <c r="W34" s="9"/>
      <c r="X34" s="9">
        <f t="shared" si="4"/>
        <v>0</v>
      </c>
      <c r="Y34" s="15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>
        <f t="shared" si="5"/>
        <v>0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x14ac:dyDescent="0.2">
      <c r="A35" s="22"/>
      <c r="B35" s="28"/>
      <c r="C35" s="13"/>
      <c r="D35" s="13"/>
      <c r="E35" s="18"/>
      <c r="F35" s="12"/>
      <c r="G35" s="13"/>
      <c r="H35" s="13"/>
      <c r="I35" s="13"/>
      <c r="J35" s="13"/>
      <c r="K35" s="4"/>
      <c r="L35" s="13"/>
      <c r="M35" s="13"/>
      <c r="N35" s="13"/>
      <c r="O35" s="24"/>
      <c r="P35" s="24"/>
      <c r="Q35" s="9">
        <f t="shared" si="3"/>
        <v>0</v>
      </c>
      <c r="R35" s="29"/>
      <c r="S35" s="30"/>
      <c r="T35" s="30"/>
      <c r="U35" s="30"/>
      <c r="V35" s="24"/>
      <c r="W35" s="24"/>
      <c r="X35" s="9">
        <f t="shared" si="4"/>
        <v>0</v>
      </c>
      <c r="Y35" s="29"/>
      <c r="Z35" s="30"/>
      <c r="AA35" s="30"/>
      <c r="AB35" s="30"/>
      <c r="AC35" s="24"/>
      <c r="AD35" s="24"/>
      <c r="AE35" s="24"/>
      <c r="AF35" s="24"/>
      <c r="AG35" s="24"/>
      <c r="AH35" s="24"/>
      <c r="AI35" s="24"/>
      <c r="AJ35" s="24"/>
      <c r="AK35" s="9">
        <f t="shared" si="5"/>
        <v>0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x14ac:dyDescent="0.2">
      <c r="B36" s="31" t="s">
        <v>95</v>
      </c>
      <c r="C36" s="32">
        <f t="shared" ref="C36:E36" si="6">AVERAGE(C4:C35)</f>
        <v>1011.0434782608696</v>
      </c>
      <c r="D36" s="32">
        <f t="shared" si="6"/>
        <v>1005.04</v>
      </c>
      <c r="E36" s="32" t="e">
        <f t="shared" si="6"/>
        <v>#DIV/0!</v>
      </c>
      <c r="F36" s="12"/>
      <c r="G36" s="4"/>
      <c r="H36" s="4"/>
      <c r="I36" s="4"/>
      <c r="J36" s="4"/>
      <c r="K36" s="4"/>
      <c r="L36" s="32">
        <f t="shared" ref="L36:Q36" si="7">AVERAGE(L4:L35)</f>
        <v>49.52</v>
      </c>
      <c r="M36" s="32">
        <f t="shared" si="7"/>
        <v>66.34615384615384</v>
      </c>
      <c r="N36" s="32" t="e">
        <f t="shared" si="7"/>
        <v>#DIV/0!</v>
      </c>
      <c r="O36" s="32" t="e">
        <f t="shared" si="7"/>
        <v>#DIV/0!</v>
      </c>
      <c r="P36" s="32" t="e">
        <f t="shared" si="7"/>
        <v>#DIV/0!</v>
      </c>
      <c r="Q36" s="32">
        <f t="shared" si="7"/>
        <v>-38.6875</v>
      </c>
      <c r="R36" s="29"/>
      <c r="S36" s="32">
        <f t="shared" ref="S36:X36" si="8">AVERAGE(S4:S35)</f>
        <v>50.96153846153846</v>
      </c>
      <c r="T36" s="32">
        <f t="shared" si="8"/>
        <v>66.807692307692307</v>
      </c>
      <c r="U36" s="32" t="e">
        <f t="shared" si="8"/>
        <v>#DIV/0!</v>
      </c>
      <c r="V36" s="32" t="e">
        <f t="shared" si="8"/>
        <v>#DIV/0!</v>
      </c>
      <c r="W36" s="32" t="e">
        <f t="shared" si="8"/>
        <v>#DIV/0!</v>
      </c>
      <c r="X36" s="32">
        <f t="shared" si="8"/>
        <v>-41.741935483870968</v>
      </c>
      <c r="Y36" s="29"/>
      <c r="Z36" s="32">
        <f t="shared" ref="Z36:AC36" si="9">AVERAGE(Z4:Z35)</f>
        <v>23.384615384615383</v>
      </c>
      <c r="AA36" s="32">
        <f t="shared" si="9"/>
        <v>80.599999999999994</v>
      </c>
      <c r="AB36" s="32">
        <f t="shared" si="9"/>
        <v>81.92307692307692</v>
      </c>
      <c r="AC36" s="32">
        <f t="shared" si="9"/>
        <v>90.307692307692307</v>
      </c>
      <c r="AD36" s="32"/>
      <c r="AE36" s="32"/>
      <c r="AF36" s="32"/>
      <c r="AG36" s="32"/>
      <c r="AH36" s="32"/>
      <c r="AI36" s="32"/>
      <c r="AJ36" s="32" t="e">
        <f t="shared" ref="AJ36:AK36" si="10">AVERAGE(AJ4:AJ35)</f>
        <v>#DIV/0!</v>
      </c>
      <c r="AK36" s="32">
        <f t="shared" si="10"/>
        <v>-18.870967741935484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x14ac:dyDescent="0.2">
      <c r="B37" s="33" t="s">
        <v>96</v>
      </c>
      <c r="C37" s="34">
        <f t="shared" ref="C37:E37" ca="1" si="11">COUNTA(valuesByColor("#a4c2f4", "#000000",C4:C35))</f>
        <v>1</v>
      </c>
      <c r="D37" s="34">
        <f t="shared" ca="1" si="11"/>
        <v>1</v>
      </c>
      <c r="E37" s="34">
        <f t="shared" ca="1" si="11"/>
        <v>1</v>
      </c>
      <c r="F37" s="12"/>
      <c r="G37" s="34">
        <f t="shared" ref="G37:J37" ca="1" si="12">COUNTA(valuesByColor("#a4c2f4", "#000000",G4:G35))</f>
        <v>1</v>
      </c>
      <c r="H37" s="34">
        <f t="shared" ca="1" si="12"/>
        <v>1</v>
      </c>
      <c r="I37" s="34">
        <f t="shared" ca="1" si="12"/>
        <v>1</v>
      </c>
      <c r="J37" s="34">
        <f t="shared" ca="1" si="12"/>
        <v>1</v>
      </c>
      <c r="K37" s="4"/>
      <c r="L37" s="34">
        <f t="shared" ref="L37:Q37" ca="1" si="13">COUNTA(valuesByColor("#a4c2f4", "#000000",L4:L35))</f>
        <v>1</v>
      </c>
      <c r="M37" s="34">
        <f t="shared" ca="1" si="13"/>
        <v>1</v>
      </c>
      <c r="N37" s="34">
        <f t="shared" ca="1" si="13"/>
        <v>1</v>
      </c>
      <c r="O37" s="34">
        <f t="shared" ca="1" si="13"/>
        <v>1</v>
      </c>
      <c r="P37" s="34">
        <f t="shared" ca="1" si="13"/>
        <v>1</v>
      </c>
      <c r="Q37" s="34">
        <f t="shared" ca="1" si="13"/>
        <v>1</v>
      </c>
      <c r="R37" s="29"/>
      <c r="S37" s="34">
        <f t="shared" ref="S37:X37" ca="1" si="14">COUNTA(valuesByColor("#a4c2f4", "#000000",S4:S35))</f>
        <v>1</v>
      </c>
      <c r="T37" s="34">
        <f t="shared" ca="1" si="14"/>
        <v>1</v>
      </c>
      <c r="U37" s="34">
        <f t="shared" ca="1" si="14"/>
        <v>1</v>
      </c>
      <c r="V37" s="34">
        <f t="shared" ca="1" si="14"/>
        <v>1</v>
      </c>
      <c r="W37" s="34">
        <f t="shared" ca="1" si="14"/>
        <v>1</v>
      </c>
      <c r="X37" s="34">
        <f t="shared" ca="1" si="14"/>
        <v>1</v>
      </c>
      <c r="Y37" s="29"/>
      <c r="Z37" s="34">
        <f t="shared" ref="Z37:AC37" ca="1" si="15">COUNTA(valuesByColor("#a4c2f4", "#000000",Z4:Z35))</f>
        <v>1</v>
      </c>
      <c r="AA37" s="34">
        <f t="shared" ca="1" si="15"/>
        <v>1</v>
      </c>
      <c r="AB37" s="34">
        <f t="shared" ca="1" si="15"/>
        <v>1</v>
      </c>
      <c r="AC37" s="34">
        <f t="shared" ca="1" si="15"/>
        <v>1</v>
      </c>
      <c r="AD37" s="34"/>
      <c r="AE37" s="34"/>
      <c r="AF37" s="34"/>
      <c r="AG37" s="34"/>
      <c r="AH37" s="34"/>
      <c r="AI37" s="34"/>
      <c r="AJ37" s="34">
        <f t="shared" ref="AJ37:AK37" ca="1" si="16">COUNTA(valuesByColor("#a4c2f4", "#000000",AJ4:AJ35))</f>
        <v>1</v>
      </c>
      <c r="AK37" s="34">
        <f t="shared" ca="1" si="16"/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x14ac:dyDescent="0.2">
      <c r="B38" s="35" t="s">
        <v>97</v>
      </c>
      <c r="C38" s="34">
        <f t="shared" ref="C38:E38" ca="1" si="17">COUNTA(valuesByColor("#b7e1cd", "#000000", C4:C35))</f>
        <v>1</v>
      </c>
      <c r="D38" s="34">
        <f t="shared" ca="1" si="17"/>
        <v>1</v>
      </c>
      <c r="E38" s="34">
        <f t="shared" ca="1" si="17"/>
        <v>1</v>
      </c>
      <c r="F38" s="12"/>
      <c r="G38" s="34">
        <f t="shared" ref="G38:J38" ca="1" si="18">COUNTA(valuesByColor("#b7e1cd", "#000000", G4:G35))</f>
        <v>1</v>
      </c>
      <c r="H38" s="34">
        <f t="shared" ca="1" si="18"/>
        <v>1</v>
      </c>
      <c r="I38" s="34">
        <f t="shared" ca="1" si="18"/>
        <v>1</v>
      </c>
      <c r="J38" s="34">
        <f t="shared" ca="1" si="18"/>
        <v>1</v>
      </c>
      <c r="K38" s="4"/>
      <c r="L38" s="34">
        <f t="shared" ref="L38:Q38" ca="1" si="19">COUNTA(valuesByColor("#b7e1cd", "#000000", L4:L35))</f>
        <v>1</v>
      </c>
      <c r="M38" s="34">
        <f t="shared" ca="1" si="19"/>
        <v>1</v>
      </c>
      <c r="N38" s="34">
        <f t="shared" ca="1" si="19"/>
        <v>1</v>
      </c>
      <c r="O38" s="34">
        <f t="shared" ca="1" si="19"/>
        <v>1</v>
      </c>
      <c r="P38" s="34">
        <f t="shared" ca="1" si="19"/>
        <v>1</v>
      </c>
      <c r="Q38" s="34">
        <f t="shared" ca="1" si="19"/>
        <v>1</v>
      </c>
      <c r="R38" s="15"/>
      <c r="S38" s="34">
        <f t="shared" ref="S38:X38" ca="1" si="20">COUNTA(valuesByColor("#b7e1cd", "#000000", S4:S35))</f>
        <v>1</v>
      </c>
      <c r="T38" s="34">
        <f t="shared" ca="1" si="20"/>
        <v>1</v>
      </c>
      <c r="U38" s="34">
        <f t="shared" ca="1" si="20"/>
        <v>1</v>
      </c>
      <c r="V38" s="34">
        <f t="shared" ca="1" si="20"/>
        <v>1</v>
      </c>
      <c r="W38" s="34">
        <f t="shared" ca="1" si="20"/>
        <v>1</v>
      </c>
      <c r="X38" s="34">
        <f t="shared" ca="1" si="20"/>
        <v>1</v>
      </c>
      <c r="Y38" s="36"/>
      <c r="Z38" s="34">
        <f t="shared" ref="Z38:AC38" ca="1" si="21">COUNTA(valuesByColor("#b7e1cd", "#000000", Z4:Z35))</f>
        <v>1</v>
      </c>
      <c r="AA38" s="34">
        <f t="shared" ca="1" si="21"/>
        <v>1</v>
      </c>
      <c r="AB38" s="34">
        <f t="shared" ca="1" si="21"/>
        <v>1</v>
      </c>
      <c r="AC38" s="34">
        <f t="shared" ca="1" si="21"/>
        <v>1</v>
      </c>
      <c r="AD38" s="34"/>
      <c r="AE38" s="34"/>
      <c r="AF38" s="34"/>
      <c r="AG38" s="34"/>
      <c r="AH38" s="34"/>
      <c r="AI38" s="34"/>
      <c r="AJ38" s="34">
        <f t="shared" ref="AJ38:AK38" ca="1" si="22">COUNTA(valuesByColor("#b7e1cd", "#000000", AJ4:AJ35))</f>
        <v>1</v>
      </c>
      <c r="AK38" s="34">
        <f t="shared" ca="1" si="22"/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x14ac:dyDescent="0.2">
      <c r="B39" s="37" t="s">
        <v>98</v>
      </c>
      <c r="C39" s="34">
        <f t="shared" ref="C39:E39" ca="1" si="23">COUNTA(valuesByColor("#fce8b2", "#000000",C4:C35))</f>
        <v>1</v>
      </c>
      <c r="D39" s="34">
        <f t="shared" ca="1" si="23"/>
        <v>1</v>
      </c>
      <c r="E39" s="34">
        <f t="shared" ca="1" si="23"/>
        <v>1</v>
      </c>
      <c r="F39" s="38"/>
      <c r="G39" s="34">
        <f t="shared" ref="G39:J39" ca="1" si="24">COUNTA(valuesByColor("#fce8b2", "#000000",G4:G35))</f>
        <v>1</v>
      </c>
      <c r="H39" s="34">
        <f t="shared" ca="1" si="24"/>
        <v>1</v>
      </c>
      <c r="I39" s="34">
        <f t="shared" ca="1" si="24"/>
        <v>1</v>
      </c>
      <c r="J39" s="34">
        <f t="shared" ca="1" si="24"/>
        <v>1</v>
      </c>
      <c r="K39" s="39"/>
      <c r="L39" s="34">
        <f t="shared" ref="L39:Q39" ca="1" si="25">COUNTA(valuesByColor("#fce8b2", "#000000",L4:L35))</f>
        <v>1</v>
      </c>
      <c r="M39" s="34">
        <f t="shared" ca="1" si="25"/>
        <v>1</v>
      </c>
      <c r="N39" s="34">
        <f t="shared" ca="1" si="25"/>
        <v>1</v>
      </c>
      <c r="O39" s="34">
        <f t="shared" ca="1" si="25"/>
        <v>1</v>
      </c>
      <c r="P39" s="34">
        <f t="shared" ca="1" si="25"/>
        <v>1</v>
      </c>
      <c r="Q39" s="34">
        <f t="shared" ca="1" si="25"/>
        <v>1</v>
      </c>
      <c r="R39" s="40"/>
      <c r="S39" s="34">
        <f t="shared" ref="S39:X39" ca="1" si="26">COUNTA(valuesByColor("#fce8b2", "#000000",S4:S35))</f>
        <v>1</v>
      </c>
      <c r="T39" s="34">
        <f t="shared" ca="1" si="26"/>
        <v>1</v>
      </c>
      <c r="U39" s="34">
        <f t="shared" ca="1" si="26"/>
        <v>1</v>
      </c>
      <c r="V39" s="34">
        <f t="shared" ca="1" si="26"/>
        <v>1</v>
      </c>
      <c r="W39" s="34">
        <f t="shared" ca="1" si="26"/>
        <v>1</v>
      </c>
      <c r="X39" s="34">
        <f t="shared" ca="1" si="26"/>
        <v>1</v>
      </c>
      <c r="Y39" s="41"/>
      <c r="Z39" s="34">
        <f t="shared" ref="Z39:AC39" ca="1" si="27">COUNTA(valuesByColor("#fce8b2", "#000000",Z4:Z35))</f>
        <v>1</v>
      </c>
      <c r="AA39" s="34">
        <f t="shared" ca="1" si="27"/>
        <v>1</v>
      </c>
      <c r="AB39" s="34">
        <f t="shared" ca="1" si="27"/>
        <v>1</v>
      </c>
      <c r="AC39" s="34">
        <f t="shared" ca="1" si="27"/>
        <v>1</v>
      </c>
      <c r="AD39" s="34"/>
      <c r="AE39" s="34"/>
      <c r="AF39" s="34"/>
      <c r="AG39" s="34"/>
      <c r="AH39" s="34"/>
      <c r="AI39" s="34"/>
      <c r="AJ39" s="34">
        <f t="shared" ref="AJ39:AK39" ca="1" si="28">COUNTA(valuesByColor("#fce8b2", "#000000",AJ4:AJ35))</f>
        <v>1</v>
      </c>
      <c r="AK39" s="34">
        <f t="shared" ca="1" si="28"/>
        <v>1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x14ac:dyDescent="0.2">
      <c r="B40" s="42" t="s">
        <v>99</v>
      </c>
      <c r="C40" s="34">
        <f t="shared" ref="C40:E40" ca="1" si="29">COUNTA(valuesByColor("#f4c7c3", "#000000", C4:C35))</f>
        <v>1</v>
      </c>
      <c r="D40" s="34">
        <f t="shared" ca="1" si="29"/>
        <v>1</v>
      </c>
      <c r="E40" s="34">
        <f t="shared" ca="1" si="29"/>
        <v>1</v>
      </c>
      <c r="F40" s="38"/>
      <c r="G40" s="34">
        <f t="shared" ref="G40:J40" ca="1" si="30">COUNTA(valuesByColor("#f4c7c3", "#000000", G4:G35))</f>
        <v>1</v>
      </c>
      <c r="H40" s="34">
        <f t="shared" ca="1" si="30"/>
        <v>1</v>
      </c>
      <c r="I40" s="34">
        <f t="shared" ca="1" si="30"/>
        <v>1</v>
      </c>
      <c r="J40" s="34">
        <f t="shared" ca="1" si="30"/>
        <v>1</v>
      </c>
      <c r="K40" s="39"/>
      <c r="L40" s="34">
        <f t="shared" ref="L40:Q40" ca="1" si="31">COUNTA(valuesByColor("#f4c7c3", "#000000", L4:L35))</f>
        <v>1</v>
      </c>
      <c r="M40" s="34">
        <f t="shared" ca="1" si="31"/>
        <v>1</v>
      </c>
      <c r="N40" s="34">
        <f t="shared" ca="1" si="31"/>
        <v>1</v>
      </c>
      <c r="O40" s="34">
        <f t="shared" ca="1" si="31"/>
        <v>1</v>
      </c>
      <c r="P40" s="34">
        <f t="shared" ca="1" si="31"/>
        <v>1</v>
      </c>
      <c r="Q40" s="34">
        <f t="shared" ca="1" si="31"/>
        <v>1</v>
      </c>
      <c r="R40" s="15"/>
      <c r="S40" s="34">
        <f t="shared" ref="S40:X40" ca="1" si="32">COUNTA(valuesByColor("#f4c7c3", "#000000", S4:S35))</f>
        <v>1</v>
      </c>
      <c r="T40" s="34">
        <f t="shared" ca="1" si="32"/>
        <v>1</v>
      </c>
      <c r="U40" s="34">
        <f t="shared" ca="1" si="32"/>
        <v>1</v>
      </c>
      <c r="V40" s="34">
        <f t="shared" ca="1" si="32"/>
        <v>1</v>
      </c>
      <c r="W40" s="34">
        <f t="shared" ca="1" si="32"/>
        <v>1</v>
      </c>
      <c r="X40" s="34">
        <f t="shared" ca="1" si="32"/>
        <v>1</v>
      </c>
      <c r="Y40" s="36"/>
      <c r="Z40" s="34">
        <f t="shared" ref="Z40:AC40" ca="1" si="33">COUNTA(valuesByColor("#f4c7c3", "#000000", Z4:Z35))</f>
        <v>1</v>
      </c>
      <c r="AA40" s="34">
        <f t="shared" ca="1" si="33"/>
        <v>1</v>
      </c>
      <c r="AB40" s="34">
        <f t="shared" ca="1" si="33"/>
        <v>1</v>
      </c>
      <c r="AC40" s="34">
        <f t="shared" ca="1" si="33"/>
        <v>1</v>
      </c>
      <c r="AD40" s="34"/>
      <c r="AE40" s="34"/>
      <c r="AF40" s="34"/>
      <c r="AG40" s="34"/>
      <c r="AH40" s="34"/>
      <c r="AI40" s="34"/>
      <c r="AJ40" s="34">
        <f t="shared" ref="AJ40:AK40" ca="1" si="34">COUNTA(valuesByColor("#f4c7c3", "#000000", AJ4:AJ35))</f>
        <v>1</v>
      </c>
      <c r="AK40" s="34">
        <f t="shared" ca="1" si="34"/>
        <v>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x14ac:dyDescent="0.2">
      <c r="L41" s="5"/>
      <c r="M41" s="5"/>
      <c r="N41" s="5"/>
      <c r="O41" s="74" t="s">
        <v>100</v>
      </c>
      <c r="P41" s="75"/>
      <c r="Q41" s="43">
        <f>COUNTA(A4:A35)</f>
        <v>26</v>
      </c>
      <c r="R41" s="44"/>
      <c r="S41" s="45"/>
      <c r="T41" s="45"/>
      <c r="U41" s="46"/>
      <c r="V41" s="76" t="s">
        <v>100</v>
      </c>
      <c r="W41" s="75"/>
      <c r="X41" s="43">
        <f>Q41</f>
        <v>26</v>
      </c>
      <c r="Y41" s="47"/>
      <c r="Z41" s="45"/>
      <c r="AA41" s="45"/>
      <c r="AB41" s="46"/>
      <c r="AC41" s="76" t="s">
        <v>100</v>
      </c>
      <c r="AD41" s="77"/>
      <c r="AE41" s="77"/>
      <c r="AF41" s="77"/>
      <c r="AG41" s="77"/>
      <c r="AH41" s="77"/>
      <c r="AI41" s="77"/>
      <c r="AJ41" s="75"/>
      <c r="AK41" s="43">
        <f>Q41</f>
        <v>26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x14ac:dyDescent="0.2"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50"/>
      <c r="N42" s="50"/>
      <c r="O42" s="78" t="s">
        <v>101</v>
      </c>
      <c r="P42" s="79"/>
      <c r="Q42" s="51">
        <f>COUNTIF(P4:P35,"&gt;=80")</f>
        <v>0</v>
      </c>
      <c r="R42" s="29"/>
      <c r="S42" s="52"/>
      <c r="T42" s="52"/>
      <c r="U42" s="53"/>
      <c r="V42" s="80" t="s">
        <v>101</v>
      </c>
      <c r="W42" s="79"/>
      <c r="X42" s="51">
        <f>COUNTIF(W4:W35,"&gt;=75")</f>
        <v>0</v>
      </c>
      <c r="Y42" s="54"/>
      <c r="Z42" s="52"/>
      <c r="AA42" s="52"/>
      <c r="AB42" s="53"/>
      <c r="AC42" s="80" t="s">
        <v>101</v>
      </c>
      <c r="AD42" s="81"/>
      <c r="AE42" s="81"/>
      <c r="AF42" s="81"/>
      <c r="AG42" s="81"/>
      <c r="AH42" s="81"/>
      <c r="AI42" s="81"/>
      <c r="AJ42" s="79"/>
      <c r="AK42" s="51">
        <f>COUNTIF(AJ4:AJ35,"&gt;=80")</f>
        <v>0</v>
      </c>
      <c r="AL42" s="5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x14ac:dyDescent="0.2">
      <c r="AL43" s="5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x14ac:dyDescent="0.2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x14ac:dyDescent="0.2"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x14ac:dyDescent="0.2"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x14ac:dyDescent="0.2"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x14ac:dyDescent="0.2"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38:49" x14ac:dyDescent="0.2"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38:49" x14ac:dyDescent="0.2"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38:49" x14ac:dyDescent="0.2"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38:49" x14ac:dyDescent="0.2"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38:49" x14ac:dyDescent="0.2"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38:49" x14ac:dyDescent="0.2"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38:49" x14ac:dyDescent="0.2"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38:49" x14ac:dyDescent="0.2"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38:49" x14ac:dyDescent="0.2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38:49" x14ac:dyDescent="0.2"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38:49" x14ac:dyDescent="0.2"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38:49" x14ac:dyDescent="0.2"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38:49" x14ac:dyDescent="0.2"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38:49" x14ac:dyDescent="0.2"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38:49" x14ac:dyDescent="0.2"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38:49" x14ac:dyDescent="0.2"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38:49" x14ac:dyDescent="0.2"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38:49" x14ac:dyDescent="0.2"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38:49" x14ac:dyDescent="0.2"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38:49" x14ac:dyDescent="0.2"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38:49" x14ac:dyDescent="0.2"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38:49" x14ac:dyDescent="0.2"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38:49" x14ac:dyDescent="0.2"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38:49" x14ac:dyDescent="0.2"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38:49" x14ac:dyDescent="0.2"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38:49" x14ac:dyDescent="0.2"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38:49" x14ac:dyDescent="0.2"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38:49" x14ac:dyDescent="0.2"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38:49" x14ac:dyDescent="0.2"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38:49" x14ac:dyDescent="0.2"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38:49" x14ac:dyDescent="0.2"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38:49" x14ac:dyDescent="0.2"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3:49" x14ac:dyDescent="0.2"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3:49" x14ac:dyDescent="0.2">
      <c r="C82" s="56"/>
      <c r="D82" s="56"/>
      <c r="E82" s="56"/>
      <c r="F82" s="56"/>
      <c r="G82" s="56"/>
      <c r="H82" s="56"/>
      <c r="I82" s="56"/>
      <c r="J82" s="56"/>
      <c r="K82" s="56"/>
      <c r="M82" s="56"/>
      <c r="N82" s="56"/>
      <c r="O82" s="56"/>
      <c r="P82" s="56"/>
      <c r="Q82" s="56"/>
      <c r="R82" s="56"/>
      <c r="S82" s="56"/>
      <c r="T82" s="56"/>
      <c r="U82" s="56"/>
      <c r="Z82" s="56"/>
      <c r="AA82" s="56"/>
      <c r="AB82" s="56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3:49" x14ac:dyDescent="0.2"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3:49" x14ac:dyDescent="0.2"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3:49" x14ac:dyDescent="0.2"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3:49" x14ac:dyDescent="0.2"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3:49" x14ac:dyDescent="0.2"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3:49" x14ac:dyDescent="0.2"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3:49" x14ac:dyDescent="0.2"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3:49" x14ac:dyDescent="0.2"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3:49" x14ac:dyDescent="0.2"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3:49" x14ac:dyDescent="0.2"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3:49" x14ac:dyDescent="0.2"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3:49" x14ac:dyDescent="0.2"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3:49" x14ac:dyDescent="0.2"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3:49" x14ac:dyDescent="0.2"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38:49" x14ac:dyDescent="0.2"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38:49" x14ac:dyDescent="0.2"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38:49" x14ac:dyDescent="0.2"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38:49" x14ac:dyDescent="0.2"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38:49" x14ac:dyDescent="0.2"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38:49" x14ac:dyDescent="0.2"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38:49" x14ac:dyDescent="0.2"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38:49" x14ac:dyDescent="0.2"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38:49" x14ac:dyDescent="0.2"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38:49" x14ac:dyDescent="0.2"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38:49" x14ac:dyDescent="0.2"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38:49" x14ac:dyDescent="0.2"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38:49" x14ac:dyDescent="0.2"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38:49" x14ac:dyDescent="0.2"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38:49" x14ac:dyDescent="0.2"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38:49" x14ac:dyDescent="0.2"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38:49" x14ac:dyDescent="0.2"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38:49" x14ac:dyDescent="0.2"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38:49" x14ac:dyDescent="0.2"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38:49" x14ac:dyDescent="0.2"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38:49" x14ac:dyDescent="0.2"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38:49" x14ac:dyDescent="0.2"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38:49" x14ac:dyDescent="0.2"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38:49" x14ac:dyDescent="0.2"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38:49" x14ac:dyDescent="0.2"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38:49" x14ac:dyDescent="0.2"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38:49" x14ac:dyDescent="0.2"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38:49" x14ac:dyDescent="0.2"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38:49" x14ac:dyDescent="0.2"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38:49" x14ac:dyDescent="0.2"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38:49" x14ac:dyDescent="0.2"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38:49" x14ac:dyDescent="0.2"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38:49" x14ac:dyDescent="0.2"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38:49" x14ac:dyDescent="0.2"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38:49" x14ac:dyDescent="0.2"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38:49" x14ac:dyDescent="0.2"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38:49" x14ac:dyDescent="0.2"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38:49" x14ac:dyDescent="0.2"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38:49" x14ac:dyDescent="0.2"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38:49" x14ac:dyDescent="0.2"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38:49" x14ac:dyDescent="0.2"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38:49" x14ac:dyDescent="0.2"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38:49" x14ac:dyDescent="0.2"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38:49" x14ac:dyDescent="0.2"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38:49" x14ac:dyDescent="0.2"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38:49" x14ac:dyDescent="0.2"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38:49" x14ac:dyDescent="0.2"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38:49" x14ac:dyDescent="0.2"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38:49" x14ac:dyDescent="0.2"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38:49" x14ac:dyDescent="0.2"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38:49" x14ac:dyDescent="0.2"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38:49" x14ac:dyDescent="0.2"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38:49" x14ac:dyDescent="0.2"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38:49" x14ac:dyDescent="0.2"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38:49" x14ac:dyDescent="0.2"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38:49" x14ac:dyDescent="0.2"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38:49" x14ac:dyDescent="0.2"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38:49" x14ac:dyDescent="0.2"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38:49" x14ac:dyDescent="0.2"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38:49" x14ac:dyDescent="0.2"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38:49" x14ac:dyDescent="0.2"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38:49" x14ac:dyDescent="0.2"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38:49" x14ac:dyDescent="0.2"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38:49" x14ac:dyDescent="0.2"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38:49" x14ac:dyDescent="0.2"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38:49" x14ac:dyDescent="0.2"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38:49" x14ac:dyDescent="0.2"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38:49" x14ac:dyDescent="0.2"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38:49" x14ac:dyDescent="0.2"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38:49" x14ac:dyDescent="0.2"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38:49" x14ac:dyDescent="0.2"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38:49" x14ac:dyDescent="0.2"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38:49" x14ac:dyDescent="0.2"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38:49" x14ac:dyDescent="0.2"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38:49" x14ac:dyDescent="0.2"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38:49" x14ac:dyDescent="0.2"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38:49" x14ac:dyDescent="0.2"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38:49" x14ac:dyDescent="0.2"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38:49" x14ac:dyDescent="0.2"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38:49" x14ac:dyDescent="0.2"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38:49" x14ac:dyDescent="0.2"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38:49" x14ac:dyDescent="0.2"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38:49" x14ac:dyDescent="0.2"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38:49" x14ac:dyDescent="0.2"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38:49" x14ac:dyDescent="0.2"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38:49" x14ac:dyDescent="0.2"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38:49" x14ac:dyDescent="0.2"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38:49" x14ac:dyDescent="0.2"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38:49" x14ac:dyDescent="0.2"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38:49" x14ac:dyDescent="0.2"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38:49" x14ac:dyDescent="0.2"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38:49" x14ac:dyDescent="0.2"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38:49" x14ac:dyDescent="0.2"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38:49" x14ac:dyDescent="0.2"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38:49" x14ac:dyDescent="0.2"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38:49" x14ac:dyDescent="0.2"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38:49" x14ac:dyDescent="0.2"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38:49" x14ac:dyDescent="0.2"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38:49" x14ac:dyDescent="0.2"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38:49" x14ac:dyDescent="0.2"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38:49" x14ac:dyDescent="0.2"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38:49" x14ac:dyDescent="0.2"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38:49" x14ac:dyDescent="0.2"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38:49" x14ac:dyDescent="0.2"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38:49" x14ac:dyDescent="0.2"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38:49" x14ac:dyDescent="0.2"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38:49" x14ac:dyDescent="0.2"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38:49" x14ac:dyDescent="0.2"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38:49" x14ac:dyDescent="0.2"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38:49" x14ac:dyDescent="0.2"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38:49" x14ac:dyDescent="0.2"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38:49" x14ac:dyDescent="0.2"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38:49" x14ac:dyDescent="0.2"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38:49" x14ac:dyDescent="0.2"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38:49" x14ac:dyDescent="0.2"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38:49" x14ac:dyDescent="0.2"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38:49" x14ac:dyDescent="0.2"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38:49" x14ac:dyDescent="0.2"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38:49" x14ac:dyDescent="0.2"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38:49" x14ac:dyDescent="0.2"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38:49" x14ac:dyDescent="0.2"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38:49" x14ac:dyDescent="0.2"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38:49" x14ac:dyDescent="0.2"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38:49" x14ac:dyDescent="0.2"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38:49" x14ac:dyDescent="0.2"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38:49" x14ac:dyDescent="0.2"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38:49" x14ac:dyDescent="0.2"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38:49" x14ac:dyDescent="0.2"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38:49" x14ac:dyDescent="0.2"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38:49" x14ac:dyDescent="0.2"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38:49" x14ac:dyDescent="0.2"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38:49" x14ac:dyDescent="0.2"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38:49" x14ac:dyDescent="0.2"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38:49" x14ac:dyDescent="0.2"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38:49" x14ac:dyDescent="0.2"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38:49" x14ac:dyDescent="0.2"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38:49" x14ac:dyDescent="0.2"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38:49" x14ac:dyDescent="0.2"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38:49" x14ac:dyDescent="0.2"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38:49" x14ac:dyDescent="0.2"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38:49" x14ac:dyDescent="0.2"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38:49" x14ac:dyDescent="0.2"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38:49" x14ac:dyDescent="0.2"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38:49" x14ac:dyDescent="0.2"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38:49" x14ac:dyDescent="0.2"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38:49" x14ac:dyDescent="0.2"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38:49" x14ac:dyDescent="0.2"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38:49" x14ac:dyDescent="0.2"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38:49" x14ac:dyDescent="0.2"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38:49" x14ac:dyDescent="0.2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38:49" x14ac:dyDescent="0.2"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38:49" x14ac:dyDescent="0.2"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38:49" x14ac:dyDescent="0.2"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38:49" x14ac:dyDescent="0.2"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38:49" x14ac:dyDescent="0.2"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38:49" x14ac:dyDescent="0.2"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38:49" x14ac:dyDescent="0.2"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38:49" x14ac:dyDescent="0.2"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38:49" x14ac:dyDescent="0.2"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38:49" x14ac:dyDescent="0.2"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38:49" x14ac:dyDescent="0.2"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38:49" x14ac:dyDescent="0.2"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38:49" x14ac:dyDescent="0.2"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38:49" x14ac:dyDescent="0.2"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38:49" x14ac:dyDescent="0.2"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38:49" x14ac:dyDescent="0.2"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38:49" x14ac:dyDescent="0.2"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38:49" x14ac:dyDescent="0.2"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38:49" x14ac:dyDescent="0.2"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38:49" x14ac:dyDescent="0.2"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38:49" x14ac:dyDescent="0.2"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38:49" x14ac:dyDescent="0.2"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38:49" x14ac:dyDescent="0.2"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38:49" x14ac:dyDescent="0.2"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38:49" x14ac:dyDescent="0.2"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38:49" x14ac:dyDescent="0.2"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38:49" x14ac:dyDescent="0.2"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38:49" x14ac:dyDescent="0.2"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38:49" x14ac:dyDescent="0.2"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38:49" x14ac:dyDescent="0.2"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38:49" x14ac:dyDescent="0.2"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38:49" x14ac:dyDescent="0.2"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38:49" x14ac:dyDescent="0.2"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38:49" x14ac:dyDescent="0.2"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38:49" x14ac:dyDescent="0.2"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38:49" x14ac:dyDescent="0.2"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38:49" x14ac:dyDescent="0.2"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38:49" x14ac:dyDescent="0.2"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38:49" x14ac:dyDescent="0.2"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38:49" x14ac:dyDescent="0.2"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38:49" x14ac:dyDescent="0.2"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38:49" x14ac:dyDescent="0.2"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38:49" x14ac:dyDescent="0.2"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38:49" x14ac:dyDescent="0.2"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38:49" x14ac:dyDescent="0.2"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38:49" x14ac:dyDescent="0.2"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38:49" x14ac:dyDescent="0.2"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38:49" x14ac:dyDescent="0.2"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38:49" x14ac:dyDescent="0.2"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38:49" x14ac:dyDescent="0.2"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38:49" x14ac:dyDescent="0.2"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38:49" x14ac:dyDescent="0.2"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38:49" x14ac:dyDescent="0.2"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38:49" x14ac:dyDescent="0.2"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38:49" x14ac:dyDescent="0.2"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38:49" x14ac:dyDescent="0.2"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38:49" x14ac:dyDescent="0.2"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38:49" x14ac:dyDescent="0.2"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38:49" x14ac:dyDescent="0.2"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38:49" x14ac:dyDescent="0.2"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38:49" x14ac:dyDescent="0.2"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38:49" x14ac:dyDescent="0.2"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38:49" x14ac:dyDescent="0.2"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38:49" x14ac:dyDescent="0.2"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38:49" x14ac:dyDescent="0.2"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38:49" x14ac:dyDescent="0.2"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38:49" x14ac:dyDescent="0.2"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38:49" x14ac:dyDescent="0.2"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38:49" x14ac:dyDescent="0.2"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38:49" x14ac:dyDescent="0.2"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38:49" x14ac:dyDescent="0.2"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38:49" x14ac:dyDescent="0.2"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38:49" x14ac:dyDescent="0.2"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38:49" x14ac:dyDescent="0.2"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38:49" x14ac:dyDescent="0.2"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38:49" x14ac:dyDescent="0.2"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38:49" x14ac:dyDescent="0.2"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38:49" x14ac:dyDescent="0.2"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38:49" x14ac:dyDescent="0.2"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38:49" x14ac:dyDescent="0.2"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38:49" x14ac:dyDescent="0.2"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38:49" x14ac:dyDescent="0.2"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38:49" x14ac:dyDescent="0.2"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38:49" x14ac:dyDescent="0.2"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38:49" x14ac:dyDescent="0.2"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38:49" x14ac:dyDescent="0.2"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38:49" x14ac:dyDescent="0.2"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38:49" x14ac:dyDescent="0.2"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38:49" x14ac:dyDescent="0.2"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38:49" x14ac:dyDescent="0.2"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38:49" x14ac:dyDescent="0.2"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38:49" x14ac:dyDescent="0.2"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38:49" x14ac:dyDescent="0.2"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38:49" x14ac:dyDescent="0.2"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38:49" x14ac:dyDescent="0.2"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38:49" x14ac:dyDescent="0.2"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38:49" x14ac:dyDescent="0.2"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38:49" x14ac:dyDescent="0.2"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38:49" x14ac:dyDescent="0.2"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38:49" x14ac:dyDescent="0.2"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38:49" x14ac:dyDescent="0.2"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38:49" x14ac:dyDescent="0.2"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38:49" x14ac:dyDescent="0.2"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38:49" x14ac:dyDescent="0.2"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38:49" x14ac:dyDescent="0.2"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38:49" x14ac:dyDescent="0.2"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38:49" x14ac:dyDescent="0.2"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38:49" x14ac:dyDescent="0.2"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38:49" x14ac:dyDescent="0.2"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38:49" x14ac:dyDescent="0.2"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38:49" x14ac:dyDescent="0.2"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38:49" x14ac:dyDescent="0.2"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38:49" x14ac:dyDescent="0.2"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38:49" x14ac:dyDescent="0.2"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38:49" x14ac:dyDescent="0.2"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38:49" x14ac:dyDescent="0.2"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38:49" x14ac:dyDescent="0.2"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38:49" x14ac:dyDescent="0.2"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38:49" x14ac:dyDescent="0.2"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38:49" x14ac:dyDescent="0.2"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38:49" x14ac:dyDescent="0.2"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38:49" x14ac:dyDescent="0.2"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38:49" x14ac:dyDescent="0.2"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38:49" x14ac:dyDescent="0.2"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38:49" x14ac:dyDescent="0.2"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38:49" x14ac:dyDescent="0.2"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38:49" x14ac:dyDescent="0.2"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38:49" x14ac:dyDescent="0.2"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38:49" x14ac:dyDescent="0.2"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38:49" x14ac:dyDescent="0.2"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38:49" x14ac:dyDescent="0.2"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38:49" x14ac:dyDescent="0.2"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38:49" x14ac:dyDescent="0.2"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38:49" x14ac:dyDescent="0.2"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38:49" x14ac:dyDescent="0.2"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38:49" x14ac:dyDescent="0.2"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38:49" x14ac:dyDescent="0.2"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38:49" x14ac:dyDescent="0.2"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38:49" x14ac:dyDescent="0.2"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38:49" x14ac:dyDescent="0.2"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38:49" x14ac:dyDescent="0.2"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38:49" x14ac:dyDescent="0.2"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38:49" x14ac:dyDescent="0.2"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38:49" x14ac:dyDescent="0.2"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38:49" x14ac:dyDescent="0.2"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38:49" x14ac:dyDescent="0.2"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38:49" x14ac:dyDescent="0.2"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38:49" x14ac:dyDescent="0.2"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38:49" x14ac:dyDescent="0.2"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38:49" x14ac:dyDescent="0.2"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38:49" x14ac:dyDescent="0.2"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38:49" x14ac:dyDescent="0.2"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38:49" x14ac:dyDescent="0.2"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38:49" x14ac:dyDescent="0.2"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38:49" x14ac:dyDescent="0.2"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38:49" x14ac:dyDescent="0.2"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38:49" x14ac:dyDescent="0.2"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38:49" x14ac:dyDescent="0.2"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38:49" x14ac:dyDescent="0.2"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38:49" x14ac:dyDescent="0.2"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38:49" x14ac:dyDescent="0.2"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38:49" x14ac:dyDescent="0.2"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38:49" x14ac:dyDescent="0.2"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38:49" x14ac:dyDescent="0.2"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38:49" x14ac:dyDescent="0.2"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38:49" x14ac:dyDescent="0.2"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38:49" x14ac:dyDescent="0.2"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38:49" x14ac:dyDescent="0.2"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38:49" x14ac:dyDescent="0.2"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38:49" x14ac:dyDescent="0.2"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38:49" x14ac:dyDescent="0.2"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38:49" x14ac:dyDescent="0.2"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38:49" x14ac:dyDescent="0.2"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38:49" x14ac:dyDescent="0.2"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38:49" x14ac:dyDescent="0.2"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38:49" x14ac:dyDescent="0.2"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38:49" x14ac:dyDescent="0.2"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38:49" x14ac:dyDescent="0.2"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38:49" x14ac:dyDescent="0.2"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38:49" x14ac:dyDescent="0.2"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38:49" x14ac:dyDescent="0.2"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38:49" x14ac:dyDescent="0.2"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38:49" x14ac:dyDescent="0.2"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38:49" x14ac:dyDescent="0.2"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38:49" x14ac:dyDescent="0.2"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38:49" x14ac:dyDescent="0.2"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38:49" x14ac:dyDescent="0.2"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38:49" x14ac:dyDescent="0.2"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38:49" x14ac:dyDescent="0.2"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38:49" x14ac:dyDescent="0.2"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38:49" x14ac:dyDescent="0.2"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38:49" x14ac:dyDescent="0.2"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38:49" x14ac:dyDescent="0.2"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38:49" x14ac:dyDescent="0.2"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38:49" x14ac:dyDescent="0.2"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38:49" x14ac:dyDescent="0.2"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38:49" x14ac:dyDescent="0.2"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38:49" x14ac:dyDescent="0.2"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38:49" x14ac:dyDescent="0.2"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38:49" x14ac:dyDescent="0.2"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38:49" x14ac:dyDescent="0.2"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38:49" x14ac:dyDescent="0.2"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38:49" x14ac:dyDescent="0.2"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38:49" x14ac:dyDescent="0.2"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38:49" x14ac:dyDescent="0.2"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38:49" x14ac:dyDescent="0.2"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38:49" x14ac:dyDescent="0.2"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38:49" x14ac:dyDescent="0.2"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38:49" x14ac:dyDescent="0.2"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38:49" x14ac:dyDescent="0.2"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38:49" x14ac:dyDescent="0.2"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38:49" x14ac:dyDescent="0.2"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38:49" x14ac:dyDescent="0.2"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38:49" x14ac:dyDescent="0.2"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38:49" x14ac:dyDescent="0.2"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38:49" x14ac:dyDescent="0.2"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38:49" x14ac:dyDescent="0.2"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38:49" x14ac:dyDescent="0.2"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38:49" x14ac:dyDescent="0.2"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38:49" x14ac:dyDescent="0.2"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38:49" x14ac:dyDescent="0.2"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38:49" x14ac:dyDescent="0.2"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38:49" x14ac:dyDescent="0.2"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38:49" x14ac:dyDescent="0.2"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38:49" x14ac:dyDescent="0.2"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38:49" x14ac:dyDescent="0.2"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38:49" x14ac:dyDescent="0.2"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38:49" x14ac:dyDescent="0.2"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38:49" x14ac:dyDescent="0.2"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38:49" x14ac:dyDescent="0.2"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38:49" x14ac:dyDescent="0.2"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38:49" x14ac:dyDescent="0.2"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38:49" x14ac:dyDescent="0.2"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38:49" x14ac:dyDescent="0.2"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38:49" x14ac:dyDescent="0.2"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38:49" x14ac:dyDescent="0.2"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38:49" x14ac:dyDescent="0.2"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38:49" x14ac:dyDescent="0.2"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38:49" x14ac:dyDescent="0.2"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38:49" x14ac:dyDescent="0.2"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38:49" x14ac:dyDescent="0.2"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38:49" x14ac:dyDescent="0.2"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38:49" x14ac:dyDescent="0.2"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38:49" x14ac:dyDescent="0.2"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38:49" x14ac:dyDescent="0.2"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38:49" x14ac:dyDescent="0.2"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38:49" x14ac:dyDescent="0.2"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38:49" x14ac:dyDescent="0.2"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38:49" x14ac:dyDescent="0.2"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38:49" x14ac:dyDescent="0.2"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38:49" x14ac:dyDescent="0.2"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38:49" x14ac:dyDescent="0.2"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38:49" x14ac:dyDescent="0.2"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38:49" x14ac:dyDescent="0.2"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38:49" x14ac:dyDescent="0.2"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38:49" x14ac:dyDescent="0.2"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38:49" x14ac:dyDescent="0.2"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38:49" x14ac:dyDescent="0.2"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38:49" x14ac:dyDescent="0.2"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38:49" x14ac:dyDescent="0.2"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38:49" x14ac:dyDescent="0.2"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38:49" x14ac:dyDescent="0.2"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38:49" x14ac:dyDescent="0.2"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38:49" x14ac:dyDescent="0.2"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38:49" x14ac:dyDescent="0.2"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38:49" x14ac:dyDescent="0.2"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38:49" x14ac:dyDescent="0.2"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38:49" x14ac:dyDescent="0.2"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38:49" x14ac:dyDescent="0.2"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38:49" x14ac:dyDescent="0.2"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38:49" x14ac:dyDescent="0.2"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38:49" x14ac:dyDescent="0.2"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38:49" x14ac:dyDescent="0.2"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38:49" x14ac:dyDescent="0.2"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38:49" x14ac:dyDescent="0.2"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38:49" x14ac:dyDescent="0.2"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38:49" x14ac:dyDescent="0.2"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38:49" x14ac:dyDescent="0.2"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38:49" x14ac:dyDescent="0.2"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38:49" x14ac:dyDescent="0.2"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38:49" x14ac:dyDescent="0.2"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38:49" x14ac:dyDescent="0.2"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38:49" x14ac:dyDescent="0.2"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38:49" x14ac:dyDescent="0.2"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38:49" x14ac:dyDescent="0.2"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38:49" x14ac:dyDescent="0.2"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38:49" x14ac:dyDescent="0.2"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38:49" x14ac:dyDescent="0.2"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38:49" x14ac:dyDescent="0.2"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38:49" x14ac:dyDescent="0.2"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38:49" x14ac:dyDescent="0.2"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38:49" x14ac:dyDescent="0.2"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38:49" x14ac:dyDescent="0.2"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38:49" x14ac:dyDescent="0.2"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38:49" x14ac:dyDescent="0.2"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38:49" x14ac:dyDescent="0.2"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38:49" x14ac:dyDescent="0.2"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38:49" x14ac:dyDescent="0.2"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38:49" x14ac:dyDescent="0.2"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38:49" x14ac:dyDescent="0.2"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38:49" x14ac:dyDescent="0.2"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38:49" x14ac:dyDescent="0.2"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38:49" x14ac:dyDescent="0.2"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38:49" x14ac:dyDescent="0.2"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38:49" x14ac:dyDescent="0.2"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38:49" x14ac:dyDescent="0.2"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38:49" x14ac:dyDescent="0.2"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38:49" x14ac:dyDescent="0.2"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38:49" x14ac:dyDescent="0.2"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38:49" x14ac:dyDescent="0.2"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38:49" x14ac:dyDescent="0.2"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38:49" x14ac:dyDescent="0.2"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38:49" x14ac:dyDescent="0.2"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38:49" x14ac:dyDescent="0.2"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38:49" x14ac:dyDescent="0.2"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38:49" x14ac:dyDescent="0.2"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38:49" x14ac:dyDescent="0.2"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38:49" x14ac:dyDescent="0.2"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38:49" x14ac:dyDescent="0.2"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38:49" x14ac:dyDescent="0.2"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38:49" x14ac:dyDescent="0.2"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38:49" x14ac:dyDescent="0.2"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38:49" x14ac:dyDescent="0.2"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38:49" x14ac:dyDescent="0.2"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38:49" x14ac:dyDescent="0.2"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38:49" x14ac:dyDescent="0.2"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38:49" x14ac:dyDescent="0.2"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38:49" x14ac:dyDescent="0.2"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38:49" x14ac:dyDescent="0.2"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38:49" x14ac:dyDescent="0.2"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38:49" x14ac:dyDescent="0.2"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38:49" x14ac:dyDescent="0.2"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38:49" x14ac:dyDescent="0.2"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38:49" x14ac:dyDescent="0.2"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38:49" x14ac:dyDescent="0.2"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38:49" x14ac:dyDescent="0.2"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38:49" x14ac:dyDescent="0.2"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38:49" x14ac:dyDescent="0.2"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38:49" x14ac:dyDescent="0.2"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38:49" x14ac:dyDescent="0.2"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38:49" x14ac:dyDescent="0.2"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38:49" x14ac:dyDescent="0.2"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38:49" x14ac:dyDescent="0.2"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38:49" x14ac:dyDescent="0.2"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38:49" x14ac:dyDescent="0.2"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38:49" x14ac:dyDescent="0.2"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38:49" x14ac:dyDescent="0.2"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38:49" x14ac:dyDescent="0.2"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38:49" x14ac:dyDescent="0.2"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38:49" x14ac:dyDescent="0.2"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38:49" x14ac:dyDescent="0.2"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38:49" x14ac:dyDescent="0.2"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38:49" x14ac:dyDescent="0.2"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38:49" x14ac:dyDescent="0.2"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38:49" x14ac:dyDescent="0.2"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38:49" x14ac:dyDescent="0.2"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38:49" x14ac:dyDescent="0.2"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38:49" x14ac:dyDescent="0.2"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38:49" x14ac:dyDescent="0.2"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38:49" x14ac:dyDescent="0.2"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38:49" x14ac:dyDescent="0.2"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38:49" x14ac:dyDescent="0.2"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38:49" x14ac:dyDescent="0.2"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38:49" x14ac:dyDescent="0.2"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38:49" x14ac:dyDescent="0.2"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38:49" x14ac:dyDescent="0.2"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38:49" x14ac:dyDescent="0.2"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spans="38:49" x14ac:dyDescent="0.2"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38:49" x14ac:dyDescent="0.2"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38:49" x14ac:dyDescent="0.2"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38:49" x14ac:dyDescent="0.2"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38:49" x14ac:dyDescent="0.2"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38:49" x14ac:dyDescent="0.2"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38:49" x14ac:dyDescent="0.2"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38:49" x14ac:dyDescent="0.2"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38:49" x14ac:dyDescent="0.2"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38:49" x14ac:dyDescent="0.2"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38:49" x14ac:dyDescent="0.2"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38:49" x14ac:dyDescent="0.2"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38:49" x14ac:dyDescent="0.2"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38:49" x14ac:dyDescent="0.2"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38:49" x14ac:dyDescent="0.2"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38:49" x14ac:dyDescent="0.2"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38:49" x14ac:dyDescent="0.2"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38:49" x14ac:dyDescent="0.2"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38:49" x14ac:dyDescent="0.2"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38:49" x14ac:dyDescent="0.2"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38:49" x14ac:dyDescent="0.2"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38:49" x14ac:dyDescent="0.2"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38:49" x14ac:dyDescent="0.2"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38:49" x14ac:dyDescent="0.2"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38:49" x14ac:dyDescent="0.2"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38:49" x14ac:dyDescent="0.2"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38:49" x14ac:dyDescent="0.2"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38:49" x14ac:dyDescent="0.2"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38:49" x14ac:dyDescent="0.2"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38:49" x14ac:dyDescent="0.2"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38:49" x14ac:dyDescent="0.2"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38:49" x14ac:dyDescent="0.2"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38:49" x14ac:dyDescent="0.2"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38:49" x14ac:dyDescent="0.2"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38:49" x14ac:dyDescent="0.2"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38:49" x14ac:dyDescent="0.2"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38:49" x14ac:dyDescent="0.2"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38:49" x14ac:dyDescent="0.2"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38:49" x14ac:dyDescent="0.2"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spans="38:49" x14ac:dyDescent="0.2"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spans="38:49" x14ac:dyDescent="0.2"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spans="38:49" x14ac:dyDescent="0.2"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spans="38:49" x14ac:dyDescent="0.2"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38:49" x14ac:dyDescent="0.2"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spans="38:49" x14ac:dyDescent="0.2"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spans="38:49" x14ac:dyDescent="0.2"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38:49" x14ac:dyDescent="0.2"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38:49" x14ac:dyDescent="0.2"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38:49" x14ac:dyDescent="0.2"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38:49" x14ac:dyDescent="0.2"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38:49" x14ac:dyDescent="0.2"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38:49" x14ac:dyDescent="0.2"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38:49" x14ac:dyDescent="0.2"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38:49" x14ac:dyDescent="0.2"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38:49" x14ac:dyDescent="0.2"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38:49" x14ac:dyDescent="0.2"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38:49" x14ac:dyDescent="0.2"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38:49" x14ac:dyDescent="0.2"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38:49" x14ac:dyDescent="0.2"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38:49" x14ac:dyDescent="0.2"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38:49" x14ac:dyDescent="0.2"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38:49" x14ac:dyDescent="0.2"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38:49" x14ac:dyDescent="0.2"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38:49" x14ac:dyDescent="0.2"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38:49" x14ac:dyDescent="0.2"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38:49" x14ac:dyDescent="0.2"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38:49" x14ac:dyDescent="0.2"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38:49" x14ac:dyDescent="0.2"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38:49" x14ac:dyDescent="0.2"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38:49" x14ac:dyDescent="0.2"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38:49" x14ac:dyDescent="0.2"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38:49" x14ac:dyDescent="0.2"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38:49" x14ac:dyDescent="0.2"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38:49" x14ac:dyDescent="0.2"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38:49" x14ac:dyDescent="0.2"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38:49" x14ac:dyDescent="0.2"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38:49" x14ac:dyDescent="0.2"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38:49" x14ac:dyDescent="0.2"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38:49" x14ac:dyDescent="0.2"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38:49" x14ac:dyDescent="0.2"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38:49" x14ac:dyDescent="0.2"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38:49" x14ac:dyDescent="0.2"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38:49" x14ac:dyDescent="0.2"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38:49" x14ac:dyDescent="0.2"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38:49" x14ac:dyDescent="0.2"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38:49" x14ac:dyDescent="0.2"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38:49" x14ac:dyDescent="0.2"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38:49" x14ac:dyDescent="0.2"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38:49" x14ac:dyDescent="0.2"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38:49" x14ac:dyDescent="0.2"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38:49" x14ac:dyDescent="0.2"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38:49" x14ac:dyDescent="0.2"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38:49" x14ac:dyDescent="0.2"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38:49" x14ac:dyDescent="0.2"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38:49" x14ac:dyDescent="0.2"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38:49" x14ac:dyDescent="0.2"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38:49" x14ac:dyDescent="0.2"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38:49" x14ac:dyDescent="0.2"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38:49" x14ac:dyDescent="0.2"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38:49" x14ac:dyDescent="0.2"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38:49" x14ac:dyDescent="0.2"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38:49" x14ac:dyDescent="0.2"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38:49" x14ac:dyDescent="0.2"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38:49" x14ac:dyDescent="0.2"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38:49" x14ac:dyDescent="0.2"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38:49" x14ac:dyDescent="0.2"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38:49" x14ac:dyDescent="0.2"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38:49" x14ac:dyDescent="0.2"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38:49" x14ac:dyDescent="0.2"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38:49" x14ac:dyDescent="0.2"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38:49" x14ac:dyDescent="0.2"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spans="38:49" x14ac:dyDescent="0.2"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38:49" x14ac:dyDescent="0.2"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38:49" x14ac:dyDescent="0.2"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38:49" x14ac:dyDescent="0.2"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38:49" x14ac:dyDescent="0.2"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38:49" x14ac:dyDescent="0.2"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38:49" x14ac:dyDescent="0.2"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38:49" x14ac:dyDescent="0.2"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38:49" x14ac:dyDescent="0.2"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38:49" x14ac:dyDescent="0.2"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38:49" x14ac:dyDescent="0.2"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38:49" x14ac:dyDescent="0.2"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38:49" x14ac:dyDescent="0.2"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38:49" x14ac:dyDescent="0.2"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38:49" x14ac:dyDescent="0.2"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38:49" x14ac:dyDescent="0.2"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38:49" x14ac:dyDescent="0.2"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38:49" x14ac:dyDescent="0.2"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38:49" x14ac:dyDescent="0.2"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38:49" x14ac:dyDescent="0.2"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38:49" x14ac:dyDescent="0.2"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38:49" x14ac:dyDescent="0.2"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38:49" x14ac:dyDescent="0.2"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38:49" x14ac:dyDescent="0.2"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38:49" x14ac:dyDescent="0.2"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spans="38:49" x14ac:dyDescent="0.2"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38:49" x14ac:dyDescent="0.2"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38:49" x14ac:dyDescent="0.2"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38:49" x14ac:dyDescent="0.2"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38:49" x14ac:dyDescent="0.2"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38:49" x14ac:dyDescent="0.2"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38:49" x14ac:dyDescent="0.2"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38:49" x14ac:dyDescent="0.2"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38:49" x14ac:dyDescent="0.2"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spans="38:49" x14ac:dyDescent="0.2"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spans="38:49" x14ac:dyDescent="0.2"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spans="38:49" x14ac:dyDescent="0.2"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spans="38:49" x14ac:dyDescent="0.2"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38:49" x14ac:dyDescent="0.2"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38:49" x14ac:dyDescent="0.2"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38:49" x14ac:dyDescent="0.2"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  <row r="766" spans="38:49" x14ac:dyDescent="0.2"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</row>
    <row r="767" spans="38:49" x14ac:dyDescent="0.2"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</row>
    <row r="768" spans="38:49" x14ac:dyDescent="0.2"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</row>
    <row r="769" spans="38:49" x14ac:dyDescent="0.2"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</row>
    <row r="770" spans="38:49" x14ac:dyDescent="0.2"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</row>
    <row r="771" spans="38:49" x14ac:dyDescent="0.2"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</row>
    <row r="772" spans="38:49" x14ac:dyDescent="0.2"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</row>
    <row r="773" spans="38:49" x14ac:dyDescent="0.2"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</row>
    <row r="774" spans="38:49" x14ac:dyDescent="0.2"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</row>
    <row r="775" spans="38:49" x14ac:dyDescent="0.2"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</row>
    <row r="776" spans="38:49" x14ac:dyDescent="0.2"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</row>
    <row r="777" spans="38:49" x14ac:dyDescent="0.2"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</row>
    <row r="778" spans="38:49" x14ac:dyDescent="0.2"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</row>
    <row r="779" spans="38:49" x14ac:dyDescent="0.2"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</row>
    <row r="780" spans="38:49" x14ac:dyDescent="0.2"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</row>
    <row r="781" spans="38:49" x14ac:dyDescent="0.2"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</row>
    <row r="782" spans="38:49" x14ac:dyDescent="0.2"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</row>
    <row r="783" spans="38:49" x14ac:dyDescent="0.2"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</row>
    <row r="784" spans="38:49" x14ac:dyDescent="0.2"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</row>
    <row r="785" spans="38:49" x14ac:dyDescent="0.2"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</row>
    <row r="786" spans="38:49" x14ac:dyDescent="0.2"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</row>
    <row r="787" spans="38:49" x14ac:dyDescent="0.2"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</row>
    <row r="788" spans="38:49" x14ac:dyDescent="0.2"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</row>
    <row r="789" spans="38:49" x14ac:dyDescent="0.2"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</row>
    <row r="790" spans="38:49" x14ac:dyDescent="0.2"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</row>
    <row r="791" spans="38:49" x14ac:dyDescent="0.2"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</row>
    <row r="792" spans="38:49" x14ac:dyDescent="0.2"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</row>
    <row r="793" spans="38:49" x14ac:dyDescent="0.2"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</row>
    <row r="794" spans="38:49" x14ac:dyDescent="0.2"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</row>
    <row r="795" spans="38:49" x14ac:dyDescent="0.2"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</row>
    <row r="796" spans="38:49" x14ac:dyDescent="0.2"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</row>
    <row r="797" spans="38:49" x14ac:dyDescent="0.2"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</row>
    <row r="798" spans="38:49" x14ac:dyDescent="0.2"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</row>
    <row r="799" spans="38:49" x14ac:dyDescent="0.2"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</row>
    <row r="800" spans="38:49" x14ac:dyDescent="0.2"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</row>
    <row r="801" spans="38:49" x14ac:dyDescent="0.2"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</row>
    <row r="802" spans="38:49" x14ac:dyDescent="0.2"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</row>
    <row r="803" spans="38:49" x14ac:dyDescent="0.2"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</row>
    <row r="804" spans="38:49" x14ac:dyDescent="0.2"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</row>
    <row r="805" spans="38:49" x14ac:dyDescent="0.2"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</row>
    <row r="806" spans="38:49" x14ac:dyDescent="0.2"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</row>
    <row r="807" spans="38:49" x14ac:dyDescent="0.2"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</row>
    <row r="808" spans="38:49" x14ac:dyDescent="0.2"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</row>
    <row r="809" spans="38:49" x14ac:dyDescent="0.2"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</row>
    <row r="810" spans="38:49" x14ac:dyDescent="0.2"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</row>
    <row r="811" spans="38:49" x14ac:dyDescent="0.2"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</row>
    <row r="812" spans="38:49" x14ac:dyDescent="0.2"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</row>
    <row r="813" spans="38:49" x14ac:dyDescent="0.2"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</row>
    <row r="814" spans="38:49" x14ac:dyDescent="0.2"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</row>
    <row r="815" spans="38:49" x14ac:dyDescent="0.2"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</row>
    <row r="816" spans="38:49" x14ac:dyDescent="0.2"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</row>
    <row r="817" spans="38:49" x14ac:dyDescent="0.2"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</row>
    <row r="818" spans="38:49" x14ac:dyDescent="0.2"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</row>
    <row r="819" spans="38:49" x14ac:dyDescent="0.2"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</row>
    <row r="820" spans="38:49" x14ac:dyDescent="0.2"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</row>
    <row r="821" spans="38:49" x14ac:dyDescent="0.2"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</row>
    <row r="822" spans="38:49" x14ac:dyDescent="0.2"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</row>
    <row r="823" spans="38:49" x14ac:dyDescent="0.2"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</row>
    <row r="824" spans="38:49" x14ac:dyDescent="0.2"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</row>
    <row r="825" spans="38:49" x14ac:dyDescent="0.2"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</row>
    <row r="826" spans="38:49" x14ac:dyDescent="0.2"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</row>
    <row r="827" spans="38:49" x14ac:dyDescent="0.2"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</row>
    <row r="828" spans="38:49" x14ac:dyDescent="0.2"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</row>
    <row r="829" spans="38:49" x14ac:dyDescent="0.2"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</row>
    <row r="830" spans="38:49" x14ac:dyDescent="0.2"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</row>
    <row r="831" spans="38:49" x14ac:dyDescent="0.2"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</row>
    <row r="832" spans="38:49" x14ac:dyDescent="0.2"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</row>
    <row r="833" spans="38:49" x14ac:dyDescent="0.2"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</row>
    <row r="834" spans="38:49" x14ac:dyDescent="0.2"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</row>
    <row r="835" spans="38:49" x14ac:dyDescent="0.2"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</row>
    <row r="836" spans="38:49" x14ac:dyDescent="0.2"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</row>
    <row r="837" spans="38:49" x14ac:dyDescent="0.2"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</row>
    <row r="838" spans="38:49" x14ac:dyDescent="0.2"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</row>
    <row r="839" spans="38:49" x14ac:dyDescent="0.2"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</row>
    <row r="840" spans="38:49" x14ac:dyDescent="0.2"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</row>
    <row r="841" spans="38:49" x14ac:dyDescent="0.2"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</row>
    <row r="842" spans="38:49" x14ac:dyDescent="0.2"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</row>
    <row r="843" spans="38:49" x14ac:dyDescent="0.2"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</row>
    <row r="844" spans="38:49" x14ac:dyDescent="0.2"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</row>
    <row r="845" spans="38:49" x14ac:dyDescent="0.2"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</row>
    <row r="846" spans="38:49" x14ac:dyDescent="0.2"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</row>
    <row r="847" spans="38:49" x14ac:dyDescent="0.2"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</row>
    <row r="848" spans="38:49" x14ac:dyDescent="0.2"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</row>
    <row r="849" spans="38:49" x14ac:dyDescent="0.2"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</row>
    <row r="850" spans="38:49" x14ac:dyDescent="0.2"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</row>
    <row r="851" spans="38:49" x14ac:dyDescent="0.2"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</row>
    <row r="852" spans="38:49" x14ac:dyDescent="0.2"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</row>
    <row r="853" spans="38:49" x14ac:dyDescent="0.2"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</row>
    <row r="854" spans="38:49" x14ac:dyDescent="0.2"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</row>
    <row r="855" spans="38:49" x14ac:dyDescent="0.2"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</row>
    <row r="856" spans="38:49" x14ac:dyDescent="0.2"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</row>
    <row r="857" spans="38:49" x14ac:dyDescent="0.2"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</row>
    <row r="858" spans="38:49" x14ac:dyDescent="0.2"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</row>
    <row r="859" spans="38:49" x14ac:dyDescent="0.2"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</row>
    <row r="860" spans="38:49" x14ac:dyDescent="0.2"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</row>
    <row r="861" spans="38:49" x14ac:dyDescent="0.2"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</row>
    <row r="862" spans="38:49" x14ac:dyDescent="0.2"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</row>
    <row r="863" spans="38:49" x14ac:dyDescent="0.2"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</row>
    <row r="864" spans="38:49" x14ac:dyDescent="0.2"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</row>
    <row r="865" spans="38:49" x14ac:dyDescent="0.2"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</row>
    <row r="866" spans="38:49" x14ac:dyDescent="0.2"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</row>
    <row r="867" spans="38:49" x14ac:dyDescent="0.2"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</row>
    <row r="868" spans="38:49" x14ac:dyDescent="0.2"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</row>
    <row r="869" spans="38:49" x14ac:dyDescent="0.2"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</row>
    <row r="870" spans="38:49" x14ac:dyDescent="0.2"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</row>
    <row r="871" spans="38:49" x14ac:dyDescent="0.2"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</row>
    <row r="872" spans="38:49" x14ac:dyDescent="0.2"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</row>
    <row r="873" spans="38:49" x14ac:dyDescent="0.2"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</row>
    <row r="874" spans="38:49" x14ac:dyDescent="0.2"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</row>
    <row r="875" spans="38:49" x14ac:dyDescent="0.2"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</row>
    <row r="876" spans="38:49" x14ac:dyDescent="0.2"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</row>
    <row r="877" spans="38:49" x14ac:dyDescent="0.2"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</row>
    <row r="878" spans="38:49" x14ac:dyDescent="0.2"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</row>
    <row r="879" spans="38:49" x14ac:dyDescent="0.2"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</row>
    <row r="880" spans="38:49" x14ac:dyDescent="0.2"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</row>
    <row r="881" spans="38:49" x14ac:dyDescent="0.2"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</row>
    <row r="882" spans="38:49" x14ac:dyDescent="0.2"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</row>
    <row r="883" spans="38:49" x14ac:dyDescent="0.2"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</row>
    <row r="884" spans="38:49" x14ac:dyDescent="0.2"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</row>
    <row r="885" spans="38:49" x14ac:dyDescent="0.2"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</row>
    <row r="886" spans="38:49" x14ac:dyDescent="0.2"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</row>
    <row r="887" spans="38:49" x14ac:dyDescent="0.2"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</row>
    <row r="888" spans="38:49" x14ac:dyDescent="0.2"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</row>
    <row r="889" spans="38:49" x14ac:dyDescent="0.2"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</row>
    <row r="890" spans="38:49" x14ac:dyDescent="0.2"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</row>
    <row r="891" spans="38:49" x14ac:dyDescent="0.2"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</row>
    <row r="892" spans="38:49" x14ac:dyDescent="0.2"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</row>
    <row r="893" spans="38:49" x14ac:dyDescent="0.2"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</row>
    <row r="894" spans="38:49" x14ac:dyDescent="0.2"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</row>
    <row r="895" spans="38:49" x14ac:dyDescent="0.2"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</row>
    <row r="896" spans="38:49" x14ac:dyDescent="0.2"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</row>
    <row r="897" spans="38:49" x14ac:dyDescent="0.2"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</row>
    <row r="898" spans="38:49" x14ac:dyDescent="0.2"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</row>
    <row r="899" spans="38:49" x14ac:dyDescent="0.2"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</row>
    <row r="900" spans="38:49" x14ac:dyDescent="0.2"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</row>
    <row r="901" spans="38:49" x14ac:dyDescent="0.2"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</row>
    <row r="902" spans="38:49" x14ac:dyDescent="0.2"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</row>
    <row r="903" spans="38:49" x14ac:dyDescent="0.2"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</row>
    <row r="904" spans="38:49" x14ac:dyDescent="0.2"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</row>
    <row r="905" spans="38:49" x14ac:dyDescent="0.2"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</row>
    <row r="906" spans="38:49" x14ac:dyDescent="0.2"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</row>
    <row r="907" spans="38:49" x14ac:dyDescent="0.2"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</row>
    <row r="908" spans="38:49" x14ac:dyDescent="0.2"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</row>
    <row r="909" spans="38:49" x14ac:dyDescent="0.2"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</row>
    <row r="910" spans="38:49" x14ac:dyDescent="0.2"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</row>
    <row r="911" spans="38:49" x14ac:dyDescent="0.2"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</row>
    <row r="912" spans="38:49" x14ac:dyDescent="0.2"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</row>
    <row r="913" spans="38:49" x14ac:dyDescent="0.2"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</row>
    <row r="914" spans="38:49" x14ac:dyDescent="0.2"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</row>
    <row r="915" spans="38:49" x14ac:dyDescent="0.2"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</row>
    <row r="916" spans="38:49" x14ac:dyDescent="0.2"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</row>
    <row r="917" spans="38:49" x14ac:dyDescent="0.2"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</row>
    <row r="918" spans="38:49" x14ac:dyDescent="0.2"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</row>
    <row r="919" spans="38:49" x14ac:dyDescent="0.2"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</row>
    <row r="920" spans="38:49" x14ac:dyDescent="0.2"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</row>
    <row r="921" spans="38:49" x14ac:dyDescent="0.2"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</row>
    <row r="922" spans="38:49" x14ac:dyDescent="0.2"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</row>
    <row r="923" spans="38:49" x14ac:dyDescent="0.2"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</row>
    <row r="924" spans="38:49" x14ac:dyDescent="0.2"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</row>
    <row r="925" spans="38:49" x14ac:dyDescent="0.2"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</row>
    <row r="926" spans="38:49" x14ac:dyDescent="0.2"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</row>
    <row r="927" spans="38:49" x14ac:dyDescent="0.2"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</row>
    <row r="928" spans="38:49" x14ac:dyDescent="0.2"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</row>
    <row r="929" spans="38:49" x14ac:dyDescent="0.2"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</row>
    <row r="930" spans="38:49" x14ac:dyDescent="0.2"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</row>
    <row r="931" spans="38:49" x14ac:dyDescent="0.2"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</row>
    <row r="932" spans="38:49" x14ac:dyDescent="0.2"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</row>
    <row r="933" spans="38:49" x14ac:dyDescent="0.2"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</row>
    <row r="934" spans="38:49" x14ac:dyDescent="0.2"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</row>
    <row r="935" spans="38:49" x14ac:dyDescent="0.2"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</row>
    <row r="936" spans="38:49" x14ac:dyDescent="0.2"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</row>
    <row r="937" spans="38:49" x14ac:dyDescent="0.2"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</row>
    <row r="938" spans="38:49" x14ac:dyDescent="0.2"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</row>
    <row r="939" spans="38:49" x14ac:dyDescent="0.2"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</row>
    <row r="940" spans="38:49" x14ac:dyDescent="0.2"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</row>
    <row r="941" spans="38:49" x14ac:dyDescent="0.2"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</row>
    <row r="942" spans="38:49" x14ac:dyDescent="0.2"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</row>
    <row r="943" spans="38:49" x14ac:dyDescent="0.2"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</row>
    <row r="944" spans="38:49" x14ac:dyDescent="0.2"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</row>
    <row r="945" spans="38:49" x14ac:dyDescent="0.2"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</row>
    <row r="946" spans="38:49" x14ac:dyDescent="0.2"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</row>
    <row r="947" spans="38:49" x14ac:dyDescent="0.2"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</row>
    <row r="948" spans="38:49" x14ac:dyDescent="0.2"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</row>
    <row r="949" spans="38:49" x14ac:dyDescent="0.2"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</row>
    <row r="950" spans="38:49" x14ac:dyDescent="0.2"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</row>
    <row r="951" spans="38:49" x14ac:dyDescent="0.2"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</row>
    <row r="952" spans="38:49" x14ac:dyDescent="0.2"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</row>
    <row r="953" spans="38:49" x14ac:dyDescent="0.2"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</row>
    <row r="954" spans="38:49" x14ac:dyDescent="0.2"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</row>
    <row r="955" spans="38:49" x14ac:dyDescent="0.2"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</row>
    <row r="956" spans="38:49" x14ac:dyDescent="0.2"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</row>
    <row r="957" spans="38:49" x14ac:dyDescent="0.2"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</row>
    <row r="958" spans="38:49" x14ac:dyDescent="0.2"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</row>
    <row r="959" spans="38:49" x14ac:dyDescent="0.2"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</row>
    <row r="960" spans="38:49" x14ac:dyDescent="0.2"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</row>
    <row r="961" spans="38:49" x14ac:dyDescent="0.2"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</row>
    <row r="962" spans="38:49" x14ac:dyDescent="0.2"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</row>
    <row r="963" spans="38:49" x14ac:dyDescent="0.2"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</row>
    <row r="964" spans="38:49" x14ac:dyDescent="0.2"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</row>
    <row r="965" spans="38:49" x14ac:dyDescent="0.2"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</row>
    <row r="966" spans="38:49" x14ac:dyDescent="0.2"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</row>
    <row r="967" spans="38:49" x14ac:dyDescent="0.2"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</row>
    <row r="968" spans="38:49" x14ac:dyDescent="0.2"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</row>
    <row r="969" spans="38:49" x14ac:dyDescent="0.2"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</row>
    <row r="970" spans="38:49" x14ac:dyDescent="0.2"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</row>
    <row r="971" spans="38:49" x14ac:dyDescent="0.2"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</row>
    <row r="972" spans="38:49" x14ac:dyDescent="0.2"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</row>
    <row r="973" spans="38:49" x14ac:dyDescent="0.2"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</row>
    <row r="974" spans="38:49" x14ac:dyDescent="0.2"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</row>
    <row r="975" spans="38:49" x14ac:dyDescent="0.2"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</row>
    <row r="976" spans="38:49" x14ac:dyDescent="0.2"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</row>
    <row r="977" spans="38:49" x14ac:dyDescent="0.2"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</row>
    <row r="978" spans="38:49" x14ac:dyDescent="0.2"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</row>
    <row r="979" spans="38:49" x14ac:dyDescent="0.2"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</row>
    <row r="980" spans="38:49" x14ac:dyDescent="0.2"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</row>
    <row r="981" spans="38:49" x14ac:dyDescent="0.2"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</row>
    <row r="982" spans="38:49" x14ac:dyDescent="0.2"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</row>
    <row r="983" spans="38:49" x14ac:dyDescent="0.2"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</row>
    <row r="984" spans="38:49" x14ac:dyDescent="0.2"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</row>
    <row r="985" spans="38:49" x14ac:dyDescent="0.2"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</row>
    <row r="986" spans="38:49" x14ac:dyDescent="0.2"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</row>
    <row r="987" spans="38:49" x14ac:dyDescent="0.2"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</row>
    <row r="988" spans="38:49" x14ac:dyDescent="0.2"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</row>
    <row r="989" spans="38:49" x14ac:dyDescent="0.2"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</row>
    <row r="990" spans="38:49" x14ac:dyDescent="0.2"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</row>
    <row r="991" spans="38:49" x14ac:dyDescent="0.2"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</row>
    <row r="992" spans="38:49" x14ac:dyDescent="0.2"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</row>
    <row r="993" spans="38:49" x14ac:dyDescent="0.2"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</row>
    <row r="994" spans="38:49" x14ac:dyDescent="0.2"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</row>
    <row r="995" spans="38:49" x14ac:dyDescent="0.2"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</row>
    <row r="996" spans="38:49" x14ac:dyDescent="0.2"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</row>
    <row r="997" spans="38:49" x14ac:dyDescent="0.2"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</row>
    <row r="998" spans="38:49" x14ac:dyDescent="0.2"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</row>
    <row r="999" spans="38:49" x14ac:dyDescent="0.2"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</row>
    <row r="1000" spans="38:49" x14ac:dyDescent="0.2"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</row>
    <row r="1001" spans="38:49" x14ac:dyDescent="0.2"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</row>
    <row r="1002" spans="38:49" x14ac:dyDescent="0.2"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</row>
    <row r="1003" spans="38:49" x14ac:dyDescent="0.2"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</row>
    <row r="1004" spans="38:49" x14ac:dyDescent="0.2"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</row>
    <row r="1005" spans="38:49" x14ac:dyDescent="0.2"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</row>
    <row r="1006" spans="38:49" x14ac:dyDescent="0.2"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</row>
    <row r="1007" spans="38:49" x14ac:dyDescent="0.2"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</row>
    <row r="1008" spans="38:49" x14ac:dyDescent="0.2"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</row>
    <row r="1009" spans="38:49" x14ac:dyDescent="0.2"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</row>
    <row r="1010" spans="38:49" x14ac:dyDescent="0.2"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</row>
    <row r="1011" spans="38:49" x14ac:dyDescent="0.2"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</row>
    <row r="1012" spans="38:49" x14ac:dyDescent="0.2"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</row>
    <row r="1013" spans="38:49" x14ac:dyDescent="0.2"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</row>
    <row r="1014" spans="38:49" x14ac:dyDescent="0.2"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</row>
    <row r="1015" spans="38:49" x14ac:dyDescent="0.2"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</row>
    <row r="1016" spans="38:49" x14ac:dyDescent="0.2"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</row>
    <row r="1017" spans="38:49" x14ac:dyDescent="0.2"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</row>
    <row r="1018" spans="38:49" x14ac:dyDescent="0.2"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</row>
    <row r="1019" spans="38:49" x14ac:dyDescent="0.2"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</row>
    <row r="1020" spans="38:49" x14ac:dyDescent="0.2"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</row>
    <row r="1021" spans="38:49" x14ac:dyDescent="0.2"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</row>
    <row r="1022" spans="38:49" x14ac:dyDescent="0.2"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</row>
  </sheetData>
  <mergeCells count="37">
    <mergeCell ref="O41:P41"/>
    <mergeCell ref="V41:W41"/>
    <mergeCell ref="AC41:AJ41"/>
    <mergeCell ref="O42:P42"/>
    <mergeCell ref="V42:W42"/>
    <mergeCell ref="AC42:AJ42"/>
    <mergeCell ref="AJ1:AJ3"/>
    <mergeCell ref="AK1:AK3"/>
    <mergeCell ref="AC1:AC3"/>
    <mergeCell ref="AD1:AD3"/>
    <mergeCell ref="AE1:AE3"/>
    <mergeCell ref="AF1:AF3"/>
    <mergeCell ref="AG1:AG3"/>
    <mergeCell ref="AH1:AH3"/>
    <mergeCell ref="AI1:AI3"/>
    <mergeCell ref="X1:X3"/>
    <mergeCell ref="Y1:Y3"/>
    <mergeCell ref="Z1:Z3"/>
    <mergeCell ref="AA1:AA3"/>
    <mergeCell ref="AB1:AB3"/>
    <mergeCell ref="M1:M3"/>
    <mergeCell ref="N1:N3"/>
    <mergeCell ref="A2:A3"/>
    <mergeCell ref="V1:V3"/>
    <mergeCell ref="W1:W3"/>
    <mergeCell ref="O1:O3"/>
    <mergeCell ref="P1:P3"/>
    <mergeCell ref="Q1:Q3"/>
    <mergeCell ref="R1:R3"/>
    <mergeCell ref="S1:S3"/>
    <mergeCell ref="T1:T3"/>
    <mergeCell ref="U1:U3"/>
    <mergeCell ref="C1:C3"/>
    <mergeCell ref="D1:D3"/>
    <mergeCell ref="E1:E3"/>
    <mergeCell ref="F1:F3"/>
    <mergeCell ref="L1:L3"/>
  </mergeCells>
  <conditionalFormatting sqref="F36:F40">
    <cfRule type="cellIs" dxfId="269" priority="1" operator="greaterThanOrEqual">
      <formula>700</formula>
    </cfRule>
  </conditionalFormatting>
  <conditionalFormatting sqref="F36:F40">
    <cfRule type="cellIs" dxfId="268" priority="2" operator="greaterThanOrEqual">
      <formula>600</formula>
    </cfRule>
  </conditionalFormatting>
  <conditionalFormatting sqref="F36:F40">
    <cfRule type="cellIs" dxfId="267" priority="3" operator="greaterThanOrEqual">
      <formula>0</formula>
    </cfRule>
  </conditionalFormatting>
  <conditionalFormatting sqref="C4:E35">
    <cfRule type="cellIs" dxfId="266" priority="4" operator="greaterThanOrEqual">
      <formula>850</formula>
    </cfRule>
  </conditionalFormatting>
  <conditionalFormatting sqref="C4:E35">
    <cfRule type="cellIs" dxfId="265" priority="5" operator="between">
      <formula>800</formula>
      <formula>849</formula>
    </cfRule>
  </conditionalFormatting>
  <conditionalFormatting sqref="C4:E35">
    <cfRule type="cellIs" dxfId="264" priority="6" operator="between">
      <formula>0</formula>
      <formula>799</formula>
    </cfRule>
  </conditionalFormatting>
  <conditionalFormatting sqref="G4:J35">
    <cfRule type="cellIs" dxfId="263" priority="7" operator="equal">
      <formula>"A"</formula>
    </cfRule>
  </conditionalFormatting>
  <conditionalFormatting sqref="G4:J35">
    <cfRule type="cellIs" dxfId="262" priority="8" operator="equal">
      <formula>"B"</formula>
    </cfRule>
  </conditionalFormatting>
  <conditionalFormatting sqref="G4:J35">
    <cfRule type="cellIs" dxfId="261" priority="9" operator="equal">
      <formula>"C"</formula>
    </cfRule>
  </conditionalFormatting>
  <conditionalFormatting sqref="G4:J35">
    <cfRule type="cellIs" dxfId="260" priority="10" operator="equal">
      <formula>"D"</formula>
    </cfRule>
  </conditionalFormatting>
  <conditionalFormatting sqref="G4:J35">
    <cfRule type="cellIs" dxfId="259" priority="11" operator="equal">
      <formula>"E"</formula>
    </cfRule>
  </conditionalFormatting>
  <conditionalFormatting sqref="G4:J35">
    <cfRule type="cellIs" dxfId="258" priority="12" operator="equal">
      <formula>"F"</formula>
    </cfRule>
  </conditionalFormatting>
  <conditionalFormatting sqref="G4:J35">
    <cfRule type="cellIs" dxfId="257" priority="13" operator="equal">
      <formula>"G"</formula>
    </cfRule>
  </conditionalFormatting>
  <conditionalFormatting sqref="G4:J35">
    <cfRule type="cellIs" dxfId="256" priority="14" operator="equal">
      <formula>"H"</formula>
    </cfRule>
  </conditionalFormatting>
  <conditionalFormatting sqref="G4:J35">
    <cfRule type="cellIs" dxfId="255" priority="15" operator="equal">
      <formula>"I"</formula>
    </cfRule>
  </conditionalFormatting>
  <conditionalFormatting sqref="G4:J35">
    <cfRule type="cellIs" dxfId="254" priority="16" operator="equal">
      <formula>"J"</formula>
    </cfRule>
  </conditionalFormatting>
  <conditionalFormatting sqref="G4:J35">
    <cfRule type="cellIs" dxfId="253" priority="17" operator="equal">
      <formula>"K"</formula>
    </cfRule>
  </conditionalFormatting>
  <conditionalFormatting sqref="G4:J35">
    <cfRule type="cellIs" dxfId="252" priority="18" operator="equal">
      <formula>"L"</formula>
    </cfRule>
  </conditionalFormatting>
  <conditionalFormatting sqref="G4:J35">
    <cfRule type="cellIs" dxfId="251" priority="19" operator="equal">
      <formula>"M"</formula>
    </cfRule>
  </conditionalFormatting>
  <conditionalFormatting sqref="G4:J35">
    <cfRule type="cellIs" dxfId="250" priority="20" operator="equal">
      <formula>"N"</formula>
    </cfRule>
  </conditionalFormatting>
  <conditionalFormatting sqref="G4:J35">
    <cfRule type="cellIs" dxfId="249" priority="21" operator="equal">
      <formula>"O"</formula>
    </cfRule>
  </conditionalFormatting>
  <conditionalFormatting sqref="G4:J35">
    <cfRule type="cellIs" dxfId="248" priority="22" operator="equal">
      <formula>"Z"</formula>
    </cfRule>
  </conditionalFormatting>
  <conditionalFormatting sqref="G4:J35">
    <cfRule type="cellIs" dxfId="247" priority="23" operator="equal">
      <formula>"P"</formula>
    </cfRule>
  </conditionalFormatting>
  <conditionalFormatting sqref="G4:J35">
    <cfRule type="cellIs" dxfId="246" priority="24" operator="equal">
      <formula>"Q"</formula>
    </cfRule>
  </conditionalFormatting>
  <conditionalFormatting sqref="G4:J35">
    <cfRule type="cellIs" dxfId="245" priority="25" operator="equal">
      <formula>"R"</formula>
    </cfRule>
  </conditionalFormatting>
  <conditionalFormatting sqref="L4:N35 O4:O34 P4:P12 S4:U35 V4:V34 W4:W12 Z4:AB35 AC4:AJ34 P14:P34 W14:W34">
    <cfRule type="cellIs" dxfId="244" priority="26" operator="between">
      <formula>0</formula>
      <formula>69</formula>
    </cfRule>
  </conditionalFormatting>
  <conditionalFormatting sqref="L4:N35 O4:O34 P4:P12 S4:U35 V4:V34 W4:W12 Z4:AB35 AC4:AJ34 P14:P34 W14:W34">
    <cfRule type="cellIs" dxfId="243" priority="27" operator="between">
      <formula>70</formula>
      <formula>79</formula>
    </cfRule>
  </conditionalFormatting>
  <conditionalFormatting sqref="L4:N35 O4:O34 P4:P12 S4:U35 V4:V34 W4:W12 Z4:AB35 AC4:AJ34 P14:P34 W14:W34">
    <cfRule type="cellIs" dxfId="242" priority="28" operator="between">
      <formula>80</formula>
      <formula>89</formula>
    </cfRule>
  </conditionalFormatting>
  <conditionalFormatting sqref="L4:N35 O4:O34 P4:P12 S4:U35 V4:V34 W4:W12 Z4:AB35 AC4:AJ34 P14:P34 W14:W34">
    <cfRule type="cellIs" dxfId="241" priority="29" operator="between">
      <formula>90</formula>
      <formula>100</formula>
    </cfRule>
  </conditionalFormatting>
  <conditionalFormatting sqref="Q4:Q35 X4:X35 AK4:AK35">
    <cfRule type="cellIs" dxfId="240" priority="30" operator="between">
      <formula>35</formula>
      <formula>100</formula>
    </cfRule>
  </conditionalFormatting>
  <conditionalFormatting sqref="Q4:Q35 X4:X35 AK4:AK35">
    <cfRule type="cellIs" dxfId="239" priority="31" operator="between">
      <formula>0</formula>
      <formula>34</formula>
    </cfRule>
  </conditionalFormatting>
  <conditionalFormatting sqref="G4:J35">
    <cfRule type="containsText" dxfId="238" priority="32" operator="containsText" text="S">
      <formula>NOT(ISERROR(SEARCH(("S"),(G4))))</formula>
    </cfRule>
  </conditionalFormatting>
  <conditionalFormatting sqref="G4:J35">
    <cfRule type="containsText" dxfId="237" priority="33" operator="containsText" text="T">
      <formula>NOT(ISERROR(SEARCH(("T"),(G4))))</formula>
    </cfRule>
  </conditionalFormatting>
  <conditionalFormatting sqref="G4:J35">
    <cfRule type="containsText" dxfId="236" priority="34" operator="containsText" text="U">
      <formula>NOT(ISERROR(SEARCH(("U"),(G4))))</formula>
    </cfRule>
  </conditionalFormatting>
  <conditionalFormatting sqref="G4:G35">
    <cfRule type="containsText" dxfId="235" priority="35" operator="containsText" text="V">
      <formula>NOT(ISERROR(SEARCH(("V"),(G4))))</formula>
    </cfRule>
  </conditionalFormatting>
  <conditionalFormatting sqref="H4:J35">
    <cfRule type="containsText" dxfId="234" priority="36" operator="containsText" text="V">
      <formula>NOT(ISERROR(SEARCH(("V"),(H4))))</formula>
    </cfRule>
  </conditionalFormatting>
  <conditionalFormatting sqref="G4:G35">
    <cfRule type="containsText" dxfId="233" priority="37" operator="containsText" text="W">
      <formula>NOT(ISERROR(SEARCH(("W"),(G4))))</formula>
    </cfRule>
  </conditionalFormatting>
  <conditionalFormatting sqref="I4:J35">
    <cfRule type="containsText" dxfId="232" priority="38" operator="containsText" text="W">
      <formula>NOT(ISERROR(SEARCH(("W"),(I4))))</formula>
    </cfRule>
  </conditionalFormatting>
  <conditionalFormatting sqref="G4:G35">
    <cfRule type="containsText" dxfId="231" priority="39" operator="containsText" text="X">
      <formula>NOT(ISERROR(SEARCH(("X"),(G4))))</formula>
    </cfRule>
  </conditionalFormatting>
  <conditionalFormatting sqref="I4:I35">
    <cfRule type="containsText" dxfId="230" priority="40" operator="containsText" text="X">
      <formula>NOT(ISERROR(SEARCH(("X"),(I4))))</formula>
    </cfRule>
  </conditionalFormatting>
  <conditionalFormatting sqref="J4:J35">
    <cfRule type="containsText" dxfId="229" priority="41" operator="containsText" text="X">
      <formula>NOT(ISERROR(SEARCH(("X"),(J4))))</formula>
    </cfRule>
  </conditionalFormatting>
  <conditionalFormatting sqref="G4:I35">
    <cfRule type="containsText" dxfId="228" priority="42" operator="containsText" text="Y">
      <formula>NOT(ISERROR(SEARCH(("Y"),(G4))))</formula>
    </cfRule>
  </conditionalFormatting>
  <conditionalFormatting sqref="I4:J35">
    <cfRule type="containsText" dxfId="227" priority="43" operator="containsText" text="Y">
      <formula>NOT(ISERROR(SEARCH(("Y"),(I4))))</formula>
    </cfRule>
  </conditionalFormatting>
  <conditionalFormatting sqref="H4:H35">
    <cfRule type="cellIs" dxfId="226" priority="44" operator="equal">
      <formula>"W"</formula>
    </cfRule>
  </conditionalFormatting>
  <conditionalFormatting sqref="H4:H35">
    <cfRule type="cellIs" dxfId="225" priority="45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W1021"/>
  <sheetViews>
    <sheetView workbookViewId="0">
      <pane xSplit="2" topLeftCell="C1" activePane="topRight" state="frozen"/>
      <selection pane="topRight" activeCell="A4" sqref="A4:B30"/>
    </sheetView>
  </sheetViews>
  <sheetFormatPr baseColWidth="10" defaultColWidth="12.6640625" defaultRowHeight="15.75" customHeight="1" x14ac:dyDescent="0.15"/>
  <cols>
    <col min="1" max="1" width="19.1640625" customWidth="1"/>
    <col min="2" max="2" width="19" customWidth="1"/>
    <col min="3" max="5" width="7.83203125" customWidth="1"/>
    <col min="6" max="6" width="4.5" customWidth="1"/>
    <col min="7" max="10" width="10" customWidth="1"/>
    <col min="11" max="11" width="5.1640625" customWidth="1"/>
    <col min="12" max="16" width="9.1640625" customWidth="1"/>
    <col min="17" max="17" width="10.33203125" customWidth="1"/>
    <col min="18" max="18" width="5.1640625" customWidth="1"/>
    <col min="19" max="23" width="9.33203125" customWidth="1"/>
    <col min="24" max="24" width="10.1640625" customWidth="1"/>
    <col min="25" max="25" width="4.5" customWidth="1"/>
    <col min="26" max="36" width="9.1640625" customWidth="1"/>
    <col min="37" max="37" width="10.33203125" customWidth="1"/>
  </cols>
  <sheetData>
    <row r="1" spans="1:49" x14ac:dyDescent="0.2">
      <c r="A1" s="1" t="s">
        <v>102</v>
      </c>
      <c r="B1" s="2"/>
      <c r="C1" s="58" t="s">
        <v>1</v>
      </c>
      <c r="D1" s="60" t="s">
        <v>2</v>
      </c>
      <c r="E1" s="62" t="s">
        <v>3</v>
      </c>
      <c r="F1" s="64"/>
      <c r="G1" s="3" t="s">
        <v>4</v>
      </c>
      <c r="H1" s="3" t="s">
        <v>5</v>
      </c>
      <c r="I1" s="3" t="s">
        <v>6</v>
      </c>
      <c r="J1" s="3" t="s">
        <v>7</v>
      </c>
      <c r="K1" s="4"/>
      <c r="L1" s="66" t="s">
        <v>8</v>
      </c>
      <c r="M1" s="67" t="s">
        <v>9</v>
      </c>
      <c r="N1" s="67" t="s">
        <v>10</v>
      </c>
      <c r="O1" s="70" t="s">
        <v>11</v>
      </c>
      <c r="P1" s="71" t="s">
        <v>12</v>
      </c>
      <c r="Q1" s="71" t="s">
        <v>13</v>
      </c>
      <c r="R1" s="72"/>
      <c r="S1" s="71" t="s">
        <v>14</v>
      </c>
      <c r="T1" s="73" t="s">
        <v>9</v>
      </c>
      <c r="U1" s="73" t="s">
        <v>10</v>
      </c>
      <c r="V1" s="70" t="s">
        <v>11</v>
      </c>
      <c r="W1" s="71" t="s">
        <v>15</v>
      </c>
      <c r="X1" s="71" t="s">
        <v>13</v>
      </c>
      <c r="Y1" s="72"/>
      <c r="Z1" s="71" t="s">
        <v>16</v>
      </c>
      <c r="AA1" s="73" t="s">
        <v>17</v>
      </c>
      <c r="AB1" s="73" t="s">
        <v>18</v>
      </c>
      <c r="AC1" s="70" t="s">
        <v>19</v>
      </c>
      <c r="AD1" s="70" t="s">
        <v>20</v>
      </c>
      <c r="AE1" s="70" t="s">
        <v>21</v>
      </c>
      <c r="AF1" s="70" t="s">
        <v>22</v>
      </c>
      <c r="AG1" s="70" t="s">
        <v>23</v>
      </c>
      <c r="AH1" s="70" t="s">
        <v>24</v>
      </c>
      <c r="AI1" s="70" t="s">
        <v>25</v>
      </c>
      <c r="AJ1" s="71" t="s">
        <v>26</v>
      </c>
      <c r="AK1" s="71" t="s">
        <v>13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x14ac:dyDescent="0.2">
      <c r="A2" s="68" t="s">
        <v>27</v>
      </c>
      <c r="B2" s="6"/>
      <c r="C2" s="59"/>
      <c r="D2" s="59"/>
      <c r="E2" s="63"/>
      <c r="F2" s="65"/>
      <c r="G2" s="7" t="s">
        <v>28</v>
      </c>
      <c r="H2" s="7" t="s">
        <v>29</v>
      </c>
      <c r="I2" s="7" t="s">
        <v>30</v>
      </c>
      <c r="J2" s="7" t="s">
        <v>28</v>
      </c>
      <c r="K2" s="4"/>
      <c r="L2" s="59"/>
      <c r="M2" s="59"/>
      <c r="N2" s="59"/>
      <c r="O2" s="65"/>
      <c r="P2" s="65"/>
      <c r="Q2" s="65"/>
      <c r="R2" s="63"/>
      <c r="S2" s="65"/>
      <c r="T2" s="65"/>
      <c r="U2" s="65"/>
      <c r="V2" s="65"/>
      <c r="W2" s="65"/>
      <c r="X2" s="65"/>
      <c r="Y2" s="63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x14ac:dyDescent="0.2">
      <c r="A3" s="69"/>
      <c r="B3" s="8" t="s">
        <v>31</v>
      </c>
      <c r="C3" s="59"/>
      <c r="D3" s="61"/>
      <c r="E3" s="63"/>
      <c r="F3" s="65"/>
      <c r="G3" s="7" t="s">
        <v>32</v>
      </c>
      <c r="H3" s="7" t="s">
        <v>33</v>
      </c>
      <c r="I3" s="7" t="s">
        <v>34</v>
      </c>
      <c r="J3" s="7" t="s">
        <v>35</v>
      </c>
      <c r="K3" s="4"/>
      <c r="L3" s="59"/>
      <c r="M3" s="59"/>
      <c r="N3" s="59"/>
      <c r="O3" s="65"/>
      <c r="P3" s="65"/>
      <c r="Q3" s="65"/>
      <c r="R3" s="63"/>
      <c r="S3" s="69"/>
      <c r="T3" s="69"/>
      <c r="U3" s="69"/>
      <c r="V3" s="69"/>
      <c r="W3" s="69"/>
      <c r="X3" s="69"/>
      <c r="Y3" s="63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2">
      <c r="A4" s="82" t="s">
        <v>103</v>
      </c>
      <c r="B4" s="82" t="s">
        <v>104</v>
      </c>
      <c r="C4" s="9">
        <v>809</v>
      </c>
      <c r="D4" s="10">
        <v>887</v>
      </c>
      <c r="E4" s="11"/>
      <c r="F4" s="12"/>
      <c r="G4" s="13" t="s">
        <v>40</v>
      </c>
      <c r="H4" s="13" t="s">
        <v>4</v>
      </c>
      <c r="I4" s="13" t="s">
        <v>5</v>
      </c>
      <c r="J4" s="13"/>
      <c r="K4" s="4"/>
      <c r="L4" s="9">
        <v>33</v>
      </c>
      <c r="M4" s="9">
        <v>53</v>
      </c>
      <c r="N4" s="9"/>
      <c r="O4" s="9"/>
      <c r="P4" s="14"/>
      <c r="Q4" s="9">
        <f t="shared" ref="Q4:Q34" si="0">P4-L4</f>
        <v>-33</v>
      </c>
      <c r="R4" s="15"/>
      <c r="S4" s="9">
        <v>25</v>
      </c>
      <c r="T4" s="9"/>
      <c r="U4" s="9"/>
      <c r="V4" s="9"/>
      <c r="W4" s="14"/>
      <c r="X4" s="9">
        <f t="shared" ref="X4:X34" si="1">W4-S4</f>
        <v>-25</v>
      </c>
      <c r="Y4" s="15"/>
      <c r="Z4" s="9">
        <v>13</v>
      </c>
      <c r="AA4" s="9">
        <v>95</v>
      </c>
      <c r="AB4" s="9">
        <v>47</v>
      </c>
      <c r="AC4" s="9">
        <v>88</v>
      </c>
      <c r="AD4" s="9"/>
      <c r="AE4" s="9"/>
      <c r="AF4" s="9"/>
      <c r="AG4" s="9"/>
      <c r="AH4" s="9"/>
      <c r="AI4" s="9"/>
      <c r="AJ4" s="14"/>
      <c r="AK4" s="9">
        <f t="shared" ref="AK4:AK34" si="2">AJ4-Z4</f>
        <v>-13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x14ac:dyDescent="0.2">
      <c r="A5" s="83" t="s">
        <v>105</v>
      </c>
      <c r="B5" s="84" t="s">
        <v>106</v>
      </c>
      <c r="C5" s="13">
        <v>966</v>
      </c>
      <c r="D5" s="13">
        <v>1038</v>
      </c>
      <c r="E5" s="18"/>
      <c r="F5" s="12"/>
      <c r="G5" s="13" t="s">
        <v>5</v>
      </c>
      <c r="H5" s="13" t="s">
        <v>6</v>
      </c>
      <c r="I5" s="13" t="s">
        <v>7</v>
      </c>
      <c r="J5" s="13"/>
      <c r="K5" s="15"/>
      <c r="L5" s="9">
        <v>33</v>
      </c>
      <c r="M5" s="9">
        <v>40</v>
      </c>
      <c r="N5" s="9"/>
      <c r="O5" s="19"/>
      <c r="P5" s="14"/>
      <c r="Q5" s="9">
        <f t="shared" si="0"/>
        <v>-33</v>
      </c>
      <c r="R5" s="15"/>
      <c r="S5" s="9">
        <v>28</v>
      </c>
      <c r="T5" s="9"/>
      <c r="U5" s="9"/>
      <c r="V5" s="19"/>
      <c r="W5" s="14"/>
      <c r="X5" s="9">
        <f t="shared" si="1"/>
        <v>-28</v>
      </c>
      <c r="Y5" s="15"/>
      <c r="Z5" s="9">
        <v>42</v>
      </c>
      <c r="AA5" s="9">
        <v>100</v>
      </c>
      <c r="AB5" s="9">
        <v>94</v>
      </c>
      <c r="AC5" s="19">
        <v>96</v>
      </c>
      <c r="AD5" s="19"/>
      <c r="AE5" s="19"/>
      <c r="AF5" s="19"/>
      <c r="AG5" s="19"/>
      <c r="AH5" s="19"/>
      <c r="AI5" s="19"/>
      <c r="AJ5" s="14"/>
      <c r="AK5" s="9">
        <f t="shared" si="2"/>
        <v>-42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x14ac:dyDescent="0.2">
      <c r="A6" s="83" t="s">
        <v>107</v>
      </c>
      <c r="B6" s="84" t="s">
        <v>108</v>
      </c>
      <c r="C6" s="13">
        <v>779</v>
      </c>
      <c r="D6" s="13">
        <v>799</v>
      </c>
      <c r="E6" s="18"/>
      <c r="F6" s="12"/>
      <c r="G6" s="13" t="s">
        <v>94</v>
      </c>
      <c r="H6" s="13" t="s">
        <v>109</v>
      </c>
      <c r="I6" s="13" t="s">
        <v>4</v>
      </c>
      <c r="J6" s="13"/>
      <c r="K6" s="4"/>
      <c r="L6" s="13">
        <v>27</v>
      </c>
      <c r="M6" s="13">
        <v>33</v>
      </c>
      <c r="N6" s="13"/>
      <c r="O6" s="9"/>
      <c r="P6" s="14"/>
      <c r="Q6" s="9">
        <f t="shared" si="0"/>
        <v>-27</v>
      </c>
      <c r="R6" s="15"/>
      <c r="S6" s="9">
        <v>34</v>
      </c>
      <c r="T6" s="9"/>
      <c r="U6" s="9"/>
      <c r="V6" s="9"/>
      <c r="W6" s="14"/>
      <c r="X6" s="9">
        <f t="shared" si="1"/>
        <v>-34</v>
      </c>
      <c r="Y6" s="15"/>
      <c r="Z6" s="9">
        <v>16</v>
      </c>
      <c r="AA6" s="9">
        <v>95</v>
      </c>
      <c r="AB6" s="9">
        <v>94</v>
      </c>
      <c r="AC6" s="9">
        <v>100</v>
      </c>
      <c r="AD6" s="9"/>
      <c r="AE6" s="9"/>
      <c r="AF6" s="9"/>
      <c r="AG6" s="9"/>
      <c r="AH6" s="9"/>
      <c r="AI6" s="9"/>
      <c r="AJ6" s="14"/>
      <c r="AK6" s="9">
        <f t="shared" si="2"/>
        <v>-16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x14ac:dyDescent="0.2">
      <c r="A7" s="83" t="s">
        <v>110</v>
      </c>
      <c r="B7" s="84" t="s">
        <v>111</v>
      </c>
      <c r="C7" s="13">
        <v>1143</v>
      </c>
      <c r="D7" s="13">
        <v>1051</v>
      </c>
      <c r="E7" s="18"/>
      <c r="F7" s="12"/>
      <c r="G7" s="13" t="s">
        <v>5</v>
      </c>
      <c r="H7" s="13" t="s">
        <v>6</v>
      </c>
      <c r="I7" s="13" t="s">
        <v>7</v>
      </c>
      <c r="J7" s="13"/>
      <c r="K7" s="4"/>
      <c r="L7" s="13">
        <v>63</v>
      </c>
      <c r="M7" s="13">
        <v>63</v>
      </c>
      <c r="N7" s="13"/>
      <c r="O7" s="9"/>
      <c r="P7" s="14"/>
      <c r="Q7" s="9">
        <f t="shared" si="0"/>
        <v>-63</v>
      </c>
      <c r="R7" s="15"/>
      <c r="S7" s="9">
        <v>44</v>
      </c>
      <c r="T7" s="9"/>
      <c r="U7" s="9"/>
      <c r="V7" s="9"/>
      <c r="W7" s="14"/>
      <c r="X7" s="9">
        <f t="shared" si="1"/>
        <v>-44</v>
      </c>
      <c r="Y7" s="15"/>
      <c r="Z7" s="9">
        <v>61</v>
      </c>
      <c r="AA7" s="9">
        <v>100</v>
      </c>
      <c r="AB7" s="9">
        <v>94</v>
      </c>
      <c r="AC7" s="9">
        <v>100</v>
      </c>
      <c r="AD7" s="9"/>
      <c r="AE7" s="9"/>
      <c r="AF7" s="9"/>
      <c r="AG7" s="9"/>
      <c r="AH7" s="9"/>
      <c r="AI7" s="9"/>
      <c r="AJ7" s="14"/>
      <c r="AK7" s="9">
        <f t="shared" si="2"/>
        <v>-61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x14ac:dyDescent="0.2">
      <c r="A8" s="83" t="s">
        <v>110</v>
      </c>
      <c r="B8" s="84" t="s">
        <v>112</v>
      </c>
      <c r="C8" s="13">
        <v>1260</v>
      </c>
      <c r="D8" s="13">
        <v>1314</v>
      </c>
      <c r="E8" s="18"/>
      <c r="F8" s="12"/>
      <c r="G8" s="13" t="s">
        <v>45</v>
      </c>
      <c r="H8" s="13" t="s">
        <v>45</v>
      </c>
      <c r="I8" s="13" t="s">
        <v>45</v>
      </c>
      <c r="J8" s="13"/>
      <c r="K8" s="4"/>
      <c r="L8" s="13">
        <v>70</v>
      </c>
      <c r="M8" s="13">
        <v>87</v>
      </c>
      <c r="N8" s="13"/>
      <c r="O8" s="9"/>
      <c r="P8" s="14"/>
      <c r="Q8" s="9">
        <f t="shared" si="0"/>
        <v>-70</v>
      </c>
      <c r="R8" s="15"/>
      <c r="S8" s="9">
        <v>56</v>
      </c>
      <c r="T8" s="9"/>
      <c r="U8" s="9"/>
      <c r="V8" s="9"/>
      <c r="W8" s="14"/>
      <c r="X8" s="9">
        <f t="shared" si="1"/>
        <v>-56</v>
      </c>
      <c r="Y8" s="15"/>
      <c r="Z8" s="9">
        <v>68</v>
      </c>
      <c r="AA8" s="9">
        <v>100</v>
      </c>
      <c r="AB8" s="9">
        <v>100</v>
      </c>
      <c r="AC8" s="9">
        <v>100</v>
      </c>
      <c r="AD8" s="9"/>
      <c r="AE8" s="9"/>
      <c r="AF8" s="9"/>
      <c r="AG8" s="9"/>
      <c r="AH8" s="9"/>
      <c r="AI8" s="9"/>
      <c r="AJ8" s="14"/>
      <c r="AK8" s="9">
        <f t="shared" si="2"/>
        <v>-68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x14ac:dyDescent="0.2">
      <c r="A9" s="83" t="s">
        <v>113</v>
      </c>
      <c r="B9" s="84" t="s">
        <v>114</v>
      </c>
      <c r="C9" s="13">
        <v>807</v>
      </c>
      <c r="D9" s="13">
        <v>833</v>
      </c>
      <c r="E9" s="18"/>
      <c r="F9" s="12"/>
      <c r="G9" s="13" t="s">
        <v>109</v>
      </c>
      <c r="H9" s="13" t="s">
        <v>40</v>
      </c>
      <c r="I9" s="21" t="s">
        <v>4</v>
      </c>
      <c r="J9" s="13"/>
      <c r="K9" s="4"/>
      <c r="L9" s="13">
        <v>43</v>
      </c>
      <c r="M9" s="13">
        <v>50</v>
      </c>
      <c r="N9" s="13"/>
      <c r="O9" s="9"/>
      <c r="P9" s="14"/>
      <c r="Q9" s="9">
        <f t="shared" si="0"/>
        <v>-43</v>
      </c>
      <c r="R9" s="15"/>
      <c r="S9" s="9">
        <v>38</v>
      </c>
      <c r="T9" s="9"/>
      <c r="U9" s="9"/>
      <c r="V9" s="9"/>
      <c r="W9" s="14"/>
      <c r="X9" s="9">
        <f t="shared" si="1"/>
        <v>-38</v>
      </c>
      <c r="Y9" s="15"/>
      <c r="Z9" s="9">
        <v>29</v>
      </c>
      <c r="AA9" s="9">
        <v>100</v>
      </c>
      <c r="AB9" s="9">
        <v>94</v>
      </c>
      <c r="AC9" s="9">
        <v>92</v>
      </c>
      <c r="AD9" s="9"/>
      <c r="AE9" s="9"/>
      <c r="AF9" s="9"/>
      <c r="AG9" s="9"/>
      <c r="AH9" s="9"/>
      <c r="AI9" s="9"/>
      <c r="AJ9" s="14"/>
      <c r="AK9" s="9">
        <f t="shared" si="2"/>
        <v>-29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x14ac:dyDescent="0.2">
      <c r="A10" s="83" t="s">
        <v>115</v>
      </c>
      <c r="B10" s="84" t="s">
        <v>116</v>
      </c>
      <c r="C10" s="13">
        <v>1020</v>
      </c>
      <c r="D10" s="13">
        <v>1146</v>
      </c>
      <c r="E10" s="18"/>
      <c r="F10" s="12"/>
      <c r="G10" s="13" t="s">
        <v>94</v>
      </c>
      <c r="H10" s="13" t="s">
        <v>109</v>
      </c>
      <c r="I10" s="13" t="s">
        <v>4</v>
      </c>
      <c r="J10" s="13"/>
      <c r="K10" s="4"/>
      <c r="L10" s="13">
        <v>33</v>
      </c>
      <c r="M10" s="13">
        <v>87</v>
      </c>
      <c r="N10" s="13"/>
      <c r="O10" s="9"/>
      <c r="P10" s="14"/>
      <c r="Q10" s="9">
        <f t="shared" si="0"/>
        <v>-33</v>
      </c>
      <c r="R10" s="15"/>
      <c r="S10" s="9">
        <v>53</v>
      </c>
      <c r="T10" s="9"/>
      <c r="U10" s="9"/>
      <c r="V10" s="9"/>
      <c r="W10" s="14"/>
      <c r="X10" s="9">
        <f t="shared" si="1"/>
        <v>-53</v>
      </c>
      <c r="Y10" s="15"/>
      <c r="Z10" s="9">
        <v>16</v>
      </c>
      <c r="AA10" s="9">
        <v>100</v>
      </c>
      <c r="AB10" s="9">
        <v>82</v>
      </c>
      <c r="AC10" s="9">
        <v>96</v>
      </c>
      <c r="AD10" s="9"/>
      <c r="AE10" s="9"/>
      <c r="AF10" s="9"/>
      <c r="AG10" s="9"/>
      <c r="AH10" s="9"/>
      <c r="AI10" s="9"/>
      <c r="AJ10" s="14"/>
      <c r="AK10" s="9">
        <f t="shared" si="2"/>
        <v>-16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x14ac:dyDescent="0.2">
      <c r="A11" s="83" t="s">
        <v>115</v>
      </c>
      <c r="B11" s="84" t="s">
        <v>117</v>
      </c>
      <c r="C11" s="13">
        <v>1202</v>
      </c>
      <c r="D11" s="13">
        <v>1197</v>
      </c>
      <c r="E11" s="18"/>
      <c r="F11" s="12"/>
      <c r="G11" s="13" t="s">
        <v>109</v>
      </c>
      <c r="H11" s="13" t="s">
        <v>40</v>
      </c>
      <c r="I11" s="13" t="s">
        <v>5</v>
      </c>
      <c r="J11" s="13"/>
      <c r="K11" s="4"/>
      <c r="L11" s="13">
        <v>50</v>
      </c>
      <c r="M11" s="13">
        <v>57</v>
      </c>
      <c r="N11" s="13"/>
      <c r="O11" s="9"/>
      <c r="P11" s="14"/>
      <c r="Q11" s="9">
        <f t="shared" si="0"/>
        <v>-50</v>
      </c>
      <c r="R11" s="15"/>
      <c r="S11" s="9">
        <v>44</v>
      </c>
      <c r="T11" s="9"/>
      <c r="U11" s="9"/>
      <c r="V11" s="9"/>
      <c r="W11" s="14"/>
      <c r="X11" s="9">
        <f t="shared" si="1"/>
        <v>-44</v>
      </c>
      <c r="Y11" s="15"/>
      <c r="Z11" s="9">
        <v>3</v>
      </c>
      <c r="AA11" s="9">
        <v>100</v>
      </c>
      <c r="AB11" s="9">
        <v>64</v>
      </c>
      <c r="AC11" s="9">
        <v>83</v>
      </c>
      <c r="AD11" s="9"/>
      <c r="AE11" s="9"/>
      <c r="AF11" s="9"/>
      <c r="AG11" s="9"/>
      <c r="AH11" s="9"/>
      <c r="AI11" s="9"/>
      <c r="AJ11" s="14"/>
      <c r="AK11" s="9">
        <f t="shared" si="2"/>
        <v>-3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x14ac:dyDescent="0.2">
      <c r="A12" s="85" t="s">
        <v>118</v>
      </c>
      <c r="B12" s="85" t="s">
        <v>119</v>
      </c>
      <c r="C12" s="20">
        <v>1054</v>
      </c>
      <c r="D12" s="23">
        <v>1052</v>
      </c>
      <c r="E12" s="18"/>
      <c r="F12" s="12"/>
      <c r="G12" s="13" t="s">
        <v>6</v>
      </c>
      <c r="H12" s="13" t="s">
        <v>6</v>
      </c>
      <c r="I12" s="13" t="s">
        <v>7</v>
      </c>
      <c r="J12" s="13"/>
      <c r="K12" s="4"/>
      <c r="L12" s="23">
        <v>43</v>
      </c>
      <c r="M12" s="13">
        <v>67</v>
      </c>
      <c r="N12" s="13"/>
      <c r="O12" s="9"/>
      <c r="P12" s="24"/>
      <c r="Q12" s="9">
        <f t="shared" si="0"/>
        <v>-43</v>
      </c>
      <c r="R12" s="15"/>
      <c r="S12" s="20">
        <v>34</v>
      </c>
      <c r="T12" s="9"/>
      <c r="U12" s="9"/>
      <c r="V12" s="9"/>
      <c r="W12" s="24"/>
      <c r="X12" s="9">
        <f t="shared" si="1"/>
        <v>-34</v>
      </c>
      <c r="Y12" s="15"/>
      <c r="Z12" s="20">
        <v>6</v>
      </c>
      <c r="AA12" s="9">
        <v>95</v>
      </c>
      <c r="AB12" s="9">
        <v>70</v>
      </c>
      <c r="AC12" s="9">
        <v>92</v>
      </c>
      <c r="AD12" s="9"/>
      <c r="AE12" s="9"/>
      <c r="AF12" s="9"/>
      <c r="AG12" s="9"/>
      <c r="AH12" s="9"/>
      <c r="AI12" s="9"/>
      <c r="AJ12" s="14"/>
      <c r="AK12" s="9">
        <f t="shared" si="2"/>
        <v>-6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x14ac:dyDescent="0.2">
      <c r="A13" s="83" t="s">
        <v>120</v>
      </c>
      <c r="B13" s="84" t="s">
        <v>121</v>
      </c>
      <c r="C13" s="13">
        <v>610</v>
      </c>
      <c r="D13" s="13">
        <v>617</v>
      </c>
      <c r="E13" s="18"/>
      <c r="F13" s="25"/>
      <c r="G13" s="13" t="s">
        <v>40</v>
      </c>
      <c r="H13" s="13"/>
      <c r="I13" s="13"/>
      <c r="J13" s="13"/>
      <c r="K13" s="4"/>
      <c r="L13" s="13">
        <v>30</v>
      </c>
      <c r="M13" s="13"/>
      <c r="N13" s="13"/>
      <c r="O13" s="9"/>
      <c r="P13" s="14"/>
      <c r="Q13" s="9">
        <f t="shared" si="0"/>
        <v>-30</v>
      </c>
      <c r="R13" s="15"/>
      <c r="S13" s="9"/>
      <c r="T13" s="9"/>
      <c r="U13" s="9"/>
      <c r="V13" s="9"/>
      <c r="W13" s="14"/>
      <c r="X13" s="9">
        <f t="shared" si="1"/>
        <v>0</v>
      </c>
      <c r="Y13" s="15"/>
      <c r="Z13" s="9">
        <v>19</v>
      </c>
      <c r="AA13" s="9">
        <v>85</v>
      </c>
      <c r="AB13" s="9">
        <v>12</v>
      </c>
      <c r="AC13" s="9">
        <v>0</v>
      </c>
      <c r="AD13" s="9"/>
      <c r="AE13" s="9"/>
      <c r="AF13" s="9"/>
      <c r="AG13" s="9"/>
      <c r="AH13" s="9"/>
      <c r="AI13" s="9"/>
      <c r="AJ13" s="14"/>
      <c r="AK13" s="9">
        <f t="shared" si="2"/>
        <v>-19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x14ac:dyDescent="0.2">
      <c r="A14" s="83" t="s">
        <v>122</v>
      </c>
      <c r="B14" s="84" t="s">
        <v>123</v>
      </c>
      <c r="C14" s="13">
        <v>1174</v>
      </c>
      <c r="D14" s="26">
        <v>1212</v>
      </c>
      <c r="E14" s="27"/>
      <c r="F14" s="25"/>
      <c r="G14" s="13" t="s">
        <v>5</v>
      </c>
      <c r="H14" s="13" t="s">
        <v>5</v>
      </c>
      <c r="I14" s="13" t="s">
        <v>7</v>
      </c>
      <c r="J14" s="13"/>
      <c r="K14" s="4"/>
      <c r="L14" s="13">
        <v>50</v>
      </c>
      <c r="M14" s="13">
        <v>83</v>
      </c>
      <c r="N14" s="13"/>
      <c r="O14" s="9"/>
      <c r="P14" s="14"/>
      <c r="Q14" s="9">
        <f t="shared" si="0"/>
        <v>-50</v>
      </c>
      <c r="R14" s="15"/>
      <c r="S14" s="9">
        <v>66</v>
      </c>
      <c r="T14" s="9"/>
      <c r="U14" s="9"/>
      <c r="V14" s="9"/>
      <c r="W14" s="14"/>
      <c r="X14" s="9">
        <f t="shared" si="1"/>
        <v>-66</v>
      </c>
      <c r="Y14" s="15"/>
      <c r="Z14" s="9">
        <v>52</v>
      </c>
      <c r="AA14" s="9">
        <v>100</v>
      </c>
      <c r="AB14" s="9">
        <v>100</v>
      </c>
      <c r="AC14" s="9">
        <v>88</v>
      </c>
      <c r="AD14" s="9"/>
      <c r="AE14" s="9"/>
      <c r="AF14" s="9"/>
      <c r="AG14" s="9"/>
      <c r="AH14" s="9"/>
      <c r="AI14" s="9"/>
      <c r="AJ14" s="14"/>
      <c r="AK14" s="9">
        <f t="shared" si="2"/>
        <v>-52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x14ac:dyDescent="0.2">
      <c r="A15" s="83" t="s">
        <v>124</v>
      </c>
      <c r="B15" s="84" t="s">
        <v>125</v>
      </c>
      <c r="C15" s="13">
        <v>532</v>
      </c>
      <c r="D15" s="13">
        <v>836</v>
      </c>
      <c r="E15" s="18"/>
      <c r="F15" s="12"/>
      <c r="G15" s="13" t="s">
        <v>64</v>
      </c>
      <c r="H15" s="13" t="s">
        <v>94</v>
      </c>
      <c r="I15" s="13" t="s">
        <v>40</v>
      </c>
      <c r="J15" s="13"/>
      <c r="K15" s="4"/>
      <c r="L15" s="13">
        <v>23</v>
      </c>
      <c r="M15" s="13">
        <v>43</v>
      </c>
      <c r="N15" s="13"/>
      <c r="O15" s="9"/>
      <c r="P15" s="14"/>
      <c r="Q15" s="9">
        <f t="shared" si="0"/>
        <v>-23</v>
      </c>
      <c r="R15" s="15"/>
      <c r="S15" s="9">
        <v>28</v>
      </c>
      <c r="T15" s="9"/>
      <c r="U15" s="9"/>
      <c r="V15" s="9"/>
      <c r="W15" s="14"/>
      <c r="X15" s="9">
        <f t="shared" si="1"/>
        <v>-28</v>
      </c>
      <c r="Y15" s="15"/>
      <c r="Z15" s="9">
        <v>32</v>
      </c>
      <c r="AA15" s="9">
        <v>90</v>
      </c>
      <c r="AB15" s="9">
        <v>82</v>
      </c>
      <c r="AC15" s="9">
        <v>88</v>
      </c>
      <c r="AD15" s="9"/>
      <c r="AE15" s="9"/>
      <c r="AF15" s="9"/>
      <c r="AG15" s="9"/>
      <c r="AH15" s="9"/>
      <c r="AI15" s="9"/>
      <c r="AJ15" s="14"/>
      <c r="AK15" s="9">
        <f t="shared" si="2"/>
        <v>-32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x14ac:dyDescent="0.2">
      <c r="A16" s="83" t="s">
        <v>126</v>
      </c>
      <c r="B16" s="84" t="s">
        <v>127</v>
      </c>
      <c r="C16" s="13">
        <v>687</v>
      </c>
      <c r="D16" s="26">
        <v>821</v>
      </c>
      <c r="E16" s="18"/>
      <c r="F16" s="25"/>
      <c r="G16" s="13" t="s">
        <v>40</v>
      </c>
      <c r="H16" s="13" t="s">
        <v>4</v>
      </c>
      <c r="I16" s="13" t="s">
        <v>5</v>
      </c>
      <c r="J16" s="13"/>
      <c r="K16" s="4"/>
      <c r="L16" s="13">
        <v>27</v>
      </c>
      <c r="M16" s="13">
        <v>57</v>
      </c>
      <c r="N16" s="13"/>
      <c r="O16" s="9"/>
      <c r="P16" s="14"/>
      <c r="Q16" s="9">
        <f t="shared" si="0"/>
        <v>-27</v>
      </c>
      <c r="R16" s="15"/>
      <c r="S16" s="9">
        <v>34</v>
      </c>
      <c r="T16" s="9"/>
      <c r="U16" s="9"/>
      <c r="V16" s="9"/>
      <c r="W16" s="14"/>
      <c r="X16" s="9">
        <f t="shared" si="1"/>
        <v>-34</v>
      </c>
      <c r="Y16" s="15"/>
      <c r="Z16" s="9">
        <v>45</v>
      </c>
      <c r="AA16" s="9">
        <v>75</v>
      </c>
      <c r="AB16" s="9">
        <v>71</v>
      </c>
      <c r="AC16" s="9">
        <v>83</v>
      </c>
      <c r="AD16" s="9"/>
      <c r="AE16" s="9"/>
      <c r="AF16" s="9"/>
      <c r="AG16" s="9"/>
      <c r="AH16" s="9"/>
      <c r="AI16" s="9"/>
      <c r="AJ16" s="14"/>
      <c r="AK16" s="9">
        <f t="shared" si="2"/>
        <v>-45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x14ac:dyDescent="0.2">
      <c r="A17" s="83" t="s">
        <v>128</v>
      </c>
      <c r="B17" s="84" t="s">
        <v>39</v>
      </c>
      <c r="C17" s="13">
        <v>1253</v>
      </c>
      <c r="D17" s="13">
        <v>1188</v>
      </c>
      <c r="E17" s="18"/>
      <c r="F17" s="12"/>
      <c r="G17" s="13" t="s">
        <v>6</v>
      </c>
      <c r="H17" s="13" t="s">
        <v>7</v>
      </c>
      <c r="I17" s="13" t="s">
        <v>45</v>
      </c>
      <c r="J17" s="13"/>
      <c r="K17" s="4"/>
      <c r="L17" s="13">
        <v>67</v>
      </c>
      <c r="M17" s="13">
        <v>93</v>
      </c>
      <c r="N17" s="13"/>
      <c r="O17" s="9"/>
      <c r="P17" s="14"/>
      <c r="Q17" s="9">
        <f t="shared" si="0"/>
        <v>-67</v>
      </c>
      <c r="R17" s="15"/>
      <c r="S17" s="9">
        <v>56</v>
      </c>
      <c r="T17" s="9"/>
      <c r="U17" s="9"/>
      <c r="V17" s="9"/>
      <c r="W17" s="14"/>
      <c r="X17" s="9">
        <f t="shared" si="1"/>
        <v>-56</v>
      </c>
      <c r="Y17" s="15"/>
      <c r="Z17" s="9">
        <v>52</v>
      </c>
      <c r="AA17" s="9">
        <v>100</v>
      </c>
      <c r="AB17" s="9">
        <v>100</v>
      </c>
      <c r="AC17" s="9">
        <v>100</v>
      </c>
      <c r="AD17" s="9"/>
      <c r="AE17" s="9"/>
      <c r="AF17" s="9"/>
      <c r="AG17" s="9"/>
      <c r="AH17" s="9"/>
      <c r="AI17" s="9"/>
      <c r="AJ17" s="14"/>
      <c r="AK17" s="9">
        <f t="shared" si="2"/>
        <v>-52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x14ac:dyDescent="0.2">
      <c r="A18" s="83" t="s">
        <v>129</v>
      </c>
      <c r="B18" s="84" t="s">
        <v>130</v>
      </c>
      <c r="C18" s="13">
        <v>449</v>
      </c>
      <c r="D18" s="26">
        <v>692</v>
      </c>
      <c r="E18" s="18"/>
      <c r="F18" s="25"/>
      <c r="G18" s="13" t="s">
        <v>109</v>
      </c>
      <c r="H18" s="13" t="s">
        <v>40</v>
      </c>
      <c r="I18" s="13" t="s">
        <v>4</v>
      </c>
      <c r="J18" s="13"/>
      <c r="K18" s="4"/>
      <c r="L18" s="13">
        <v>23</v>
      </c>
      <c r="M18" s="13">
        <v>40</v>
      </c>
      <c r="N18" s="13"/>
      <c r="O18" s="9"/>
      <c r="P18" s="14"/>
      <c r="Q18" s="9">
        <f t="shared" si="0"/>
        <v>-23</v>
      </c>
      <c r="R18" s="15"/>
      <c r="S18" s="9">
        <v>31</v>
      </c>
      <c r="T18" s="9"/>
      <c r="U18" s="9"/>
      <c r="V18" s="9"/>
      <c r="W18" s="14"/>
      <c r="X18" s="9">
        <f t="shared" si="1"/>
        <v>-31</v>
      </c>
      <c r="Y18" s="15"/>
      <c r="Z18" s="9">
        <v>23</v>
      </c>
      <c r="AA18" s="9">
        <v>75</v>
      </c>
      <c r="AB18" s="9">
        <v>29</v>
      </c>
      <c r="AC18" s="9">
        <v>13</v>
      </c>
      <c r="AD18" s="9"/>
      <c r="AE18" s="9"/>
      <c r="AF18" s="9"/>
      <c r="AG18" s="9"/>
      <c r="AH18" s="9"/>
      <c r="AI18" s="9"/>
      <c r="AJ18" s="14"/>
      <c r="AK18" s="9">
        <f t="shared" si="2"/>
        <v>-23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">
      <c r="A19" s="83" t="s">
        <v>131</v>
      </c>
      <c r="B19" s="84" t="s">
        <v>132</v>
      </c>
      <c r="C19" s="13">
        <v>1184</v>
      </c>
      <c r="D19" s="26">
        <v>1126</v>
      </c>
      <c r="E19" s="27"/>
      <c r="F19" s="25"/>
      <c r="G19" s="13" t="s">
        <v>5</v>
      </c>
      <c r="H19" s="13" t="s">
        <v>6</v>
      </c>
      <c r="I19" s="13" t="s">
        <v>7</v>
      </c>
      <c r="J19" s="13"/>
      <c r="K19" s="4"/>
      <c r="L19" s="13">
        <v>40</v>
      </c>
      <c r="M19" s="13"/>
      <c r="N19" s="13"/>
      <c r="O19" s="9"/>
      <c r="P19" s="14"/>
      <c r="Q19" s="9">
        <f t="shared" si="0"/>
        <v>-40</v>
      </c>
      <c r="R19" s="15"/>
      <c r="S19" s="9">
        <v>44</v>
      </c>
      <c r="T19" s="9"/>
      <c r="U19" s="9"/>
      <c r="V19" s="9"/>
      <c r="W19" s="14"/>
      <c r="X19" s="9">
        <f t="shared" si="1"/>
        <v>-44</v>
      </c>
      <c r="Y19" s="15"/>
      <c r="Z19" s="9">
        <v>10</v>
      </c>
      <c r="AA19" s="9">
        <v>100</v>
      </c>
      <c r="AB19" s="9">
        <v>100</v>
      </c>
      <c r="AC19" s="9">
        <v>96</v>
      </c>
      <c r="AD19" s="9"/>
      <c r="AE19" s="9"/>
      <c r="AF19" s="9"/>
      <c r="AG19" s="9"/>
      <c r="AH19" s="9"/>
      <c r="AI19" s="9"/>
      <c r="AJ19" s="14"/>
      <c r="AK19" s="9">
        <f t="shared" si="2"/>
        <v>-10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x14ac:dyDescent="0.2">
      <c r="A20" s="85" t="s">
        <v>133</v>
      </c>
      <c r="B20" s="86" t="s">
        <v>134</v>
      </c>
      <c r="C20" s="13" t="s">
        <v>62</v>
      </c>
      <c r="D20" s="26">
        <v>435</v>
      </c>
      <c r="E20" s="18"/>
      <c r="F20" s="25"/>
      <c r="G20" s="13" t="s">
        <v>135</v>
      </c>
      <c r="H20" s="13" t="s">
        <v>136</v>
      </c>
      <c r="I20" s="13" t="s">
        <v>51</v>
      </c>
      <c r="J20" s="13"/>
      <c r="K20" s="4"/>
      <c r="L20" s="13">
        <v>23</v>
      </c>
      <c r="M20" s="13">
        <v>23</v>
      </c>
      <c r="N20" s="13"/>
      <c r="O20" s="9"/>
      <c r="P20" s="14"/>
      <c r="Q20" s="9">
        <f t="shared" si="0"/>
        <v>-23</v>
      </c>
      <c r="R20" s="15"/>
      <c r="S20" s="9">
        <v>31</v>
      </c>
      <c r="T20" s="9"/>
      <c r="U20" s="9"/>
      <c r="V20" s="9"/>
      <c r="W20" s="14"/>
      <c r="X20" s="9">
        <f t="shared" si="1"/>
        <v>-31</v>
      </c>
      <c r="Y20" s="15"/>
      <c r="Z20" s="9">
        <v>19</v>
      </c>
      <c r="AA20" s="9">
        <v>65</v>
      </c>
      <c r="AB20" s="9" t="s">
        <v>137</v>
      </c>
      <c r="AC20" s="9" t="s">
        <v>137</v>
      </c>
      <c r="AD20" s="9"/>
      <c r="AE20" s="9"/>
      <c r="AF20" s="9"/>
      <c r="AG20" s="9"/>
      <c r="AH20" s="9"/>
      <c r="AI20" s="9"/>
      <c r="AJ20" s="14"/>
      <c r="AK20" s="9">
        <f t="shared" si="2"/>
        <v>-19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2">
      <c r="A21" s="85" t="s">
        <v>67</v>
      </c>
      <c r="B21" s="86" t="s">
        <v>138</v>
      </c>
      <c r="C21" s="13">
        <v>1241</v>
      </c>
      <c r="D21" s="13">
        <v>1291</v>
      </c>
      <c r="E21" s="18"/>
      <c r="F21" s="12"/>
      <c r="G21" s="13" t="s">
        <v>45</v>
      </c>
      <c r="H21" s="13" t="s">
        <v>45</v>
      </c>
      <c r="I21" s="13" t="s">
        <v>45</v>
      </c>
      <c r="J21" s="13"/>
      <c r="K21" s="4"/>
      <c r="L21" s="13">
        <v>50</v>
      </c>
      <c r="M21" s="13">
        <v>83</v>
      </c>
      <c r="N21" s="13"/>
      <c r="O21" s="9"/>
      <c r="P21" s="14"/>
      <c r="Q21" s="9">
        <f t="shared" si="0"/>
        <v>-50</v>
      </c>
      <c r="R21" s="15"/>
      <c r="S21" s="9">
        <v>41</v>
      </c>
      <c r="T21" s="9"/>
      <c r="U21" s="9"/>
      <c r="V21" s="9"/>
      <c r="W21" s="14"/>
      <c r="X21" s="9">
        <f t="shared" si="1"/>
        <v>-41</v>
      </c>
      <c r="Y21" s="15"/>
      <c r="Z21" s="9">
        <v>61</v>
      </c>
      <c r="AA21" s="9">
        <v>100</v>
      </c>
      <c r="AB21" s="9">
        <v>100</v>
      </c>
      <c r="AC21" s="9">
        <v>100</v>
      </c>
      <c r="AD21" s="9"/>
      <c r="AE21" s="9"/>
      <c r="AF21" s="9"/>
      <c r="AG21" s="9"/>
      <c r="AH21" s="9"/>
      <c r="AI21" s="9"/>
      <c r="AJ21" s="14"/>
      <c r="AK21" s="9">
        <f t="shared" si="2"/>
        <v>-61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x14ac:dyDescent="0.2">
      <c r="A22" s="83" t="s">
        <v>139</v>
      </c>
      <c r="B22" s="84" t="s">
        <v>140</v>
      </c>
      <c r="C22" s="13">
        <v>1088</v>
      </c>
      <c r="D22" s="13">
        <v>1084</v>
      </c>
      <c r="E22" s="18"/>
      <c r="F22" s="12"/>
      <c r="G22" s="13" t="s">
        <v>4</v>
      </c>
      <c r="H22" s="13" t="s">
        <v>4</v>
      </c>
      <c r="I22" s="13" t="s">
        <v>6</v>
      </c>
      <c r="J22" s="13"/>
      <c r="K22" s="4"/>
      <c r="L22" s="13">
        <v>60</v>
      </c>
      <c r="M22" s="13">
        <v>67</v>
      </c>
      <c r="N22" s="13"/>
      <c r="O22" s="9"/>
      <c r="P22" s="14"/>
      <c r="Q22" s="9">
        <f t="shared" si="0"/>
        <v>-60</v>
      </c>
      <c r="R22" s="15"/>
      <c r="S22" s="9"/>
      <c r="T22" s="9"/>
      <c r="U22" s="9"/>
      <c r="V22" s="9"/>
      <c r="W22" s="14"/>
      <c r="X22" s="9">
        <f t="shared" si="1"/>
        <v>0</v>
      </c>
      <c r="Y22" s="15"/>
      <c r="Z22" s="9">
        <v>16</v>
      </c>
      <c r="AA22" s="9">
        <v>100</v>
      </c>
      <c r="AB22" s="9">
        <v>94</v>
      </c>
      <c r="AC22" s="9">
        <v>96</v>
      </c>
      <c r="AD22" s="9"/>
      <c r="AE22" s="9"/>
      <c r="AF22" s="9"/>
      <c r="AG22" s="9"/>
      <c r="AH22" s="9"/>
      <c r="AI22" s="9"/>
      <c r="AJ22" s="14"/>
      <c r="AK22" s="9">
        <f t="shared" si="2"/>
        <v>-16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x14ac:dyDescent="0.2">
      <c r="A23" s="83" t="s">
        <v>141</v>
      </c>
      <c r="B23" s="84" t="s">
        <v>142</v>
      </c>
      <c r="C23" s="13">
        <v>1132</v>
      </c>
      <c r="D23" s="26">
        <v>1253</v>
      </c>
      <c r="E23" s="18"/>
      <c r="F23" s="12"/>
      <c r="G23" s="13" t="s">
        <v>45</v>
      </c>
      <c r="H23" s="13" t="s">
        <v>7</v>
      </c>
      <c r="I23" s="13" t="s">
        <v>45</v>
      </c>
      <c r="J23" s="13"/>
      <c r="K23" s="4"/>
      <c r="L23" s="13">
        <v>47</v>
      </c>
      <c r="M23" s="13">
        <v>93</v>
      </c>
      <c r="N23" s="13"/>
      <c r="O23" s="9"/>
      <c r="P23" s="14"/>
      <c r="Q23" s="9">
        <f t="shared" si="0"/>
        <v>-47</v>
      </c>
      <c r="R23" s="15"/>
      <c r="S23" s="9">
        <v>66</v>
      </c>
      <c r="T23" s="9"/>
      <c r="U23" s="9"/>
      <c r="V23" s="9"/>
      <c r="W23" s="14"/>
      <c r="X23" s="9">
        <f t="shared" si="1"/>
        <v>-66</v>
      </c>
      <c r="Y23" s="15"/>
      <c r="Z23" s="9">
        <v>16</v>
      </c>
      <c r="AA23" s="9">
        <v>100</v>
      </c>
      <c r="AB23" s="9">
        <v>94</v>
      </c>
      <c r="AC23" s="9">
        <v>92</v>
      </c>
      <c r="AD23" s="9"/>
      <c r="AE23" s="9"/>
      <c r="AF23" s="9"/>
      <c r="AG23" s="9"/>
      <c r="AH23" s="9"/>
      <c r="AI23" s="9"/>
      <c r="AJ23" s="14"/>
      <c r="AK23" s="9">
        <f t="shared" si="2"/>
        <v>-16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x14ac:dyDescent="0.2">
      <c r="A24" s="83" t="s">
        <v>143</v>
      </c>
      <c r="B24" s="84" t="s">
        <v>144</v>
      </c>
      <c r="C24" s="13">
        <v>636</v>
      </c>
      <c r="D24" s="13">
        <v>827</v>
      </c>
      <c r="E24" s="18"/>
      <c r="F24" s="12"/>
      <c r="G24" s="13" t="s">
        <v>40</v>
      </c>
      <c r="H24" s="13" t="s">
        <v>4</v>
      </c>
      <c r="I24" s="13" t="s">
        <v>5</v>
      </c>
      <c r="J24" s="13"/>
      <c r="K24" s="4"/>
      <c r="L24" s="13">
        <v>13</v>
      </c>
      <c r="M24" s="13">
        <v>60</v>
      </c>
      <c r="N24" s="13"/>
      <c r="O24" s="9"/>
      <c r="P24" s="14"/>
      <c r="Q24" s="9">
        <f t="shared" si="0"/>
        <v>-13</v>
      </c>
      <c r="R24" s="15"/>
      <c r="S24" s="9">
        <v>31</v>
      </c>
      <c r="T24" s="9"/>
      <c r="U24" s="9"/>
      <c r="V24" s="9"/>
      <c r="W24" s="14"/>
      <c r="X24" s="9">
        <f t="shared" si="1"/>
        <v>-31</v>
      </c>
      <c r="Y24" s="15"/>
      <c r="Z24" s="9">
        <v>29</v>
      </c>
      <c r="AA24" s="9">
        <v>100</v>
      </c>
      <c r="AB24" s="9">
        <v>100</v>
      </c>
      <c r="AC24" s="9">
        <v>96</v>
      </c>
      <c r="AD24" s="9"/>
      <c r="AE24" s="9"/>
      <c r="AF24" s="9"/>
      <c r="AG24" s="9"/>
      <c r="AH24" s="9"/>
      <c r="AI24" s="9"/>
      <c r="AJ24" s="14"/>
      <c r="AK24" s="9">
        <f t="shared" si="2"/>
        <v>-29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x14ac:dyDescent="0.2">
      <c r="A25" s="83" t="s">
        <v>145</v>
      </c>
      <c r="B25" s="84" t="s">
        <v>146</v>
      </c>
      <c r="C25" s="13">
        <v>924</v>
      </c>
      <c r="D25" s="26">
        <v>846</v>
      </c>
      <c r="E25" s="18"/>
      <c r="F25" s="12"/>
      <c r="G25" s="13" t="s">
        <v>4</v>
      </c>
      <c r="H25" s="13" t="s">
        <v>4</v>
      </c>
      <c r="I25" s="13" t="s">
        <v>5</v>
      </c>
      <c r="J25" s="13"/>
      <c r="K25" s="4"/>
      <c r="L25" s="13">
        <v>33</v>
      </c>
      <c r="M25" s="13">
        <v>40</v>
      </c>
      <c r="N25" s="13"/>
      <c r="O25" s="9"/>
      <c r="P25" s="14"/>
      <c r="Q25" s="9">
        <f t="shared" si="0"/>
        <v>-33</v>
      </c>
      <c r="R25" s="15"/>
      <c r="S25" s="9">
        <v>44</v>
      </c>
      <c r="T25" s="9"/>
      <c r="U25" s="9"/>
      <c r="V25" s="9"/>
      <c r="W25" s="14"/>
      <c r="X25" s="9">
        <f t="shared" si="1"/>
        <v>-44</v>
      </c>
      <c r="Y25" s="15"/>
      <c r="Z25" s="9">
        <v>19</v>
      </c>
      <c r="AA25" s="9">
        <v>100</v>
      </c>
      <c r="AB25" s="9">
        <v>53</v>
      </c>
      <c r="AC25" s="9">
        <v>92</v>
      </c>
      <c r="AD25" s="9"/>
      <c r="AE25" s="9"/>
      <c r="AF25" s="9"/>
      <c r="AG25" s="9"/>
      <c r="AH25" s="9"/>
      <c r="AI25" s="9"/>
      <c r="AJ25" s="14"/>
      <c r="AK25" s="9">
        <f t="shared" si="2"/>
        <v>-19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x14ac:dyDescent="0.2">
      <c r="A26" s="83" t="s">
        <v>147</v>
      </c>
      <c r="B26" s="84" t="s">
        <v>148</v>
      </c>
      <c r="C26" s="13">
        <v>343</v>
      </c>
      <c r="D26" s="26">
        <v>530</v>
      </c>
      <c r="E26" s="18"/>
      <c r="F26" s="25"/>
      <c r="G26" s="13" t="s">
        <v>80</v>
      </c>
      <c r="H26" s="13" t="s">
        <v>63</v>
      </c>
      <c r="I26" s="13" t="s">
        <v>149</v>
      </c>
      <c r="J26" s="13"/>
      <c r="K26" s="4"/>
      <c r="L26" s="13">
        <v>10</v>
      </c>
      <c r="M26" s="13">
        <v>50</v>
      </c>
      <c r="N26" s="13"/>
      <c r="O26" s="9"/>
      <c r="P26" s="14"/>
      <c r="Q26" s="9">
        <f t="shared" si="0"/>
        <v>-10</v>
      </c>
      <c r="R26" s="15"/>
      <c r="S26" s="9">
        <v>25</v>
      </c>
      <c r="T26" s="9"/>
      <c r="U26" s="9"/>
      <c r="V26" s="9"/>
      <c r="W26" s="14"/>
      <c r="X26" s="9">
        <f t="shared" si="1"/>
        <v>-25</v>
      </c>
      <c r="Y26" s="15"/>
      <c r="Z26" s="9">
        <v>19</v>
      </c>
      <c r="AA26" s="9">
        <v>85</v>
      </c>
      <c r="AB26" s="9">
        <v>53</v>
      </c>
      <c r="AC26" s="9">
        <v>58</v>
      </c>
      <c r="AD26" s="9"/>
      <c r="AE26" s="9"/>
      <c r="AF26" s="9"/>
      <c r="AG26" s="9"/>
      <c r="AH26" s="9"/>
      <c r="AI26" s="9"/>
      <c r="AJ26" s="14"/>
      <c r="AK26" s="9">
        <f t="shared" si="2"/>
        <v>-19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">
      <c r="A27" s="83" t="s">
        <v>150</v>
      </c>
      <c r="B27" s="84" t="s">
        <v>151</v>
      </c>
      <c r="C27" s="13">
        <v>527</v>
      </c>
      <c r="D27" s="13">
        <v>664</v>
      </c>
      <c r="E27" s="18"/>
      <c r="F27" s="25"/>
      <c r="G27" s="13" t="s">
        <v>109</v>
      </c>
      <c r="H27" s="13" t="s">
        <v>109</v>
      </c>
      <c r="I27" s="13" t="s">
        <v>40</v>
      </c>
      <c r="J27" s="13"/>
      <c r="K27" s="4"/>
      <c r="L27" s="13">
        <v>20</v>
      </c>
      <c r="M27" s="13">
        <v>50</v>
      </c>
      <c r="N27" s="13"/>
      <c r="O27" s="9"/>
      <c r="P27" s="14"/>
      <c r="Q27" s="9">
        <f t="shared" si="0"/>
        <v>-20</v>
      </c>
      <c r="R27" s="15"/>
      <c r="S27" s="9">
        <v>31</v>
      </c>
      <c r="T27" s="9"/>
      <c r="U27" s="9"/>
      <c r="V27" s="9"/>
      <c r="W27" s="14"/>
      <c r="X27" s="9">
        <f t="shared" si="1"/>
        <v>-31</v>
      </c>
      <c r="Y27" s="15"/>
      <c r="Z27" s="9">
        <v>10</v>
      </c>
      <c r="AA27" s="9">
        <v>90</v>
      </c>
      <c r="AB27" s="9">
        <v>29</v>
      </c>
      <c r="AC27" s="9">
        <v>42</v>
      </c>
      <c r="AD27" s="9"/>
      <c r="AE27" s="9"/>
      <c r="AF27" s="9"/>
      <c r="AG27" s="9"/>
      <c r="AH27" s="9"/>
      <c r="AI27" s="9"/>
      <c r="AJ27" s="14"/>
      <c r="AK27" s="9">
        <f t="shared" si="2"/>
        <v>-10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x14ac:dyDescent="0.2">
      <c r="A28" s="83" t="s">
        <v>152</v>
      </c>
      <c r="B28" s="84" t="s">
        <v>153</v>
      </c>
      <c r="C28" s="13">
        <v>1071</v>
      </c>
      <c r="D28" s="13">
        <v>1225</v>
      </c>
      <c r="E28" s="18"/>
      <c r="F28" s="12"/>
      <c r="G28" s="13" t="s">
        <v>6</v>
      </c>
      <c r="H28" s="13" t="s">
        <v>6</v>
      </c>
      <c r="I28" s="13" t="s">
        <v>7</v>
      </c>
      <c r="J28" s="13"/>
      <c r="K28" s="4"/>
      <c r="L28" s="13">
        <v>63</v>
      </c>
      <c r="M28" s="13">
        <v>83</v>
      </c>
      <c r="N28" s="13"/>
      <c r="O28" s="9"/>
      <c r="P28" s="14"/>
      <c r="Q28" s="9">
        <f t="shared" si="0"/>
        <v>-63</v>
      </c>
      <c r="R28" s="15"/>
      <c r="S28" s="9">
        <v>63</v>
      </c>
      <c r="T28" s="9"/>
      <c r="U28" s="9"/>
      <c r="V28" s="9"/>
      <c r="W28" s="14"/>
      <c r="X28" s="9">
        <f t="shared" si="1"/>
        <v>-63</v>
      </c>
      <c r="Y28" s="15"/>
      <c r="Z28" s="9">
        <v>84</v>
      </c>
      <c r="AA28" s="9">
        <v>100</v>
      </c>
      <c r="AB28" s="9">
        <v>100</v>
      </c>
      <c r="AC28" s="9">
        <v>100</v>
      </c>
      <c r="AD28" s="9"/>
      <c r="AE28" s="9"/>
      <c r="AF28" s="9"/>
      <c r="AG28" s="9"/>
      <c r="AH28" s="9"/>
      <c r="AI28" s="9"/>
      <c r="AJ28" s="14"/>
      <c r="AK28" s="9">
        <f t="shared" si="2"/>
        <v>-84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x14ac:dyDescent="0.2">
      <c r="A29" s="85" t="s">
        <v>152</v>
      </c>
      <c r="B29" s="86" t="s">
        <v>154</v>
      </c>
      <c r="C29" s="13">
        <v>1154</v>
      </c>
      <c r="D29" s="13">
        <v>1182</v>
      </c>
      <c r="E29" s="18"/>
      <c r="F29" s="12"/>
      <c r="G29" s="13" t="s">
        <v>7</v>
      </c>
      <c r="H29" s="13" t="s">
        <v>7</v>
      </c>
      <c r="I29" s="13" t="s">
        <v>45</v>
      </c>
      <c r="J29" s="13"/>
      <c r="K29" s="4"/>
      <c r="L29" s="13">
        <v>87</v>
      </c>
      <c r="M29" s="13">
        <v>87</v>
      </c>
      <c r="N29" s="13"/>
      <c r="O29" s="9"/>
      <c r="P29" s="14"/>
      <c r="Q29" s="9">
        <f t="shared" si="0"/>
        <v>-87</v>
      </c>
      <c r="R29" s="15"/>
      <c r="S29" s="9">
        <v>69</v>
      </c>
      <c r="T29" s="9"/>
      <c r="U29" s="9"/>
      <c r="V29" s="9"/>
      <c r="W29" s="14"/>
      <c r="X29" s="9">
        <f t="shared" si="1"/>
        <v>-69</v>
      </c>
      <c r="Y29" s="15"/>
      <c r="Z29" s="9">
        <v>84</v>
      </c>
      <c r="AA29" s="9">
        <v>100</v>
      </c>
      <c r="AB29" s="9">
        <v>100</v>
      </c>
      <c r="AC29" s="9">
        <v>100</v>
      </c>
      <c r="AD29" s="9"/>
      <c r="AE29" s="9"/>
      <c r="AF29" s="9"/>
      <c r="AG29" s="9"/>
      <c r="AH29" s="9"/>
      <c r="AI29" s="9"/>
      <c r="AJ29" s="14"/>
      <c r="AK29" s="9">
        <f t="shared" si="2"/>
        <v>-84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">
      <c r="A30" s="85" t="s">
        <v>155</v>
      </c>
      <c r="B30" s="86" t="s">
        <v>156</v>
      </c>
      <c r="C30" s="13">
        <v>806</v>
      </c>
      <c r="D30" s="13">
        <v>866</v>
      </c>
      <c r="E30" s="18"/>
      <c r="F30" s="12"/>
      <c r="G30" s="13" t="s">
        <v>40</v>
      </c>
      <c r="H30" s="13" t="s">
        <v>4</v>
      </c>
      <c r="I30" s="13"/>
      <c r="J30" s="13"/>
      <c r="K30" s="4"/>
      <c r="L30" s="13">
        <v>37</v>
      </c>
      <c r="M30" s="13">
        <v>37</v>
      </c>
      <c r="N30" s="13"/>
      <c r="O30" s="9"/>
      <c r="P30" s="14"/>
      <c r="Q30" s="9">
        <f t="shared" si="0"/>
        <v>-37</v>
      </c>
      <c r="R30" s="15"/>
      <c r="S30" s="9">
        <v>41</v>
      </c>
      <c r="T30" s="9"/>
      <c r="U30" s="9"/>
      <c r="V30" s="9"/>
      <c r="W30" s="14"/>
      <c r="X30" s="9">
        <f t="shared" si="1"/>
        <v>-41</v>
      </c>
      <c r="Y30" s="15"/>
      <c r="Z30" s="9">
        <v>23</v>
      </c>
      <c r="AA30" s="9">
        <v>100</v>
      </c>
      <c r="AB30" s="9">
        <v>88</v>
      </c>
      <c r="AC30" s="9">
        <v>100</v>
      </c>
      <c r="AD30" s="9"/>
      <c r="AE30" s="9"/>
      <c r="AF30" s="9"/>
      <c r="AG30" s="9"/>
      <c r="AH30" s="9"/>
      <c r="AI30" s="9"/>
      <c r="AJ30" s="14"/>
      <c r="AK30" s="9">
        <f t="shared" si="2"/>
        <v>-23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2">
      <c r="A31" s="22"/>
      <c r="B31" s="28"/>
      <c r="C31" s="13"/>
      <c r="D31" s="13"/>
      <c r="E31" s="18"/>
      <c r="F31" s="12"/>
      <c r="G31" s="13"/>
      <c r="H31" s="13"/>
      <c r="I31" s="13"/>
      <c r="J31" s="13"/>
      <c r="K31" s="4"/>
      <c r="L31" s="13"/>
      <c r="M31" s="13"/>
      <c r="N31" s="13"/>
      <c r="O31" s="9"/>
      <c r="P31" s="14"/>
      <c r="Q31" s="9">
        <f t="shared" si="0"/>
        <v>0</v>
      </c>
      <c r="R31" s="15"/>
      <c r="S31" s="9"/>
      <c r="T31" s="9"/>
      <c r="U31" s="9"/>
      <c r="V31" s="9"/>
      <c r="W31" s="14"/>
      <c r="X31" s="9">
        <f t="shared" si="1"/>
        <v>0</v>
      </c>
      <c r="Y31" s="1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4"/>
      <c r="AK31" s="9">
        <f t="shared" si="2"/>
        <v>0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2">
      <c r="A32" s="22"/>
      <c r="B32" s="28"/>
      <c r="C32" s="13"/>
      <c r="D32" s="13"/>
      <c r="E32" s="18"/>
      <c r="F32" s="12"/>
      <c r="G32" s="13"/>
      <c r="H32" s="13"/>
      <c r="I32" s="13"/>
      <c r="J32" s="13"/>
      <c r="K32" s="4"/>
      <c r="L32" s="13"/>
      <c r="M32" s="13"/>
      <c r="N32" s="13"/>
      <c r="O32" s="9"/>
      <c r="P32" s="14"/>
      <c r="Q32" s="9">
        <f t="shared" si="0"/>
        <v>0</v>
      </c>
      <c r="R32" s="15"/>
      <c r="S32" s="9"/>
      <c r="T32" s="9"/>
      <c r="U32" s="9"/>
      <c r="V32" s="9"/>
      <c r="W32" s="14"/>
      <c r="X32" s="9">
        <f t="shared" si="1"/>
        <v>0</v>
      </c>
      <c r="Y32" s="1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4"/>
      <c r="AK32" s="9">
        <f t="shared" si="2"/>
        <v>0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2">
      <c r="A33" s="22"/>
      <c r="B33" s="28"/>
      <c r="C33" s="13"/>
      <c r="D33" s="13"/>
      <c r="E33" s="18"/>
      <c r="F33" s="12"/>
      <c r="G33" s="13"/>
      <c r="H33" s="13"/>
      <c r="I33" s="13"/>
      <c r="J33" s="13"/>
      <c r="K33" s="4"/>
      <c r="L33" s="13"/>
      <c r="M33" s="13"/>
      <c r="N33" s="13"/>
      <c r="O33" s="9"/>
      <c r="P33" s="9"/>
      <c r="Q33" s="9">
        <f t="shared" si="0"/>
        <v>0</v>
      </c>
      <c r="R33" s="15"/>
      <c r="S33" s="9"/>
      <c r="T33" s="9"/>
      <c r="U33" s="9"/>
      <c r="V33" s="9"/>
      <c r="W33" s="9"/>
      <c r="X33" s="9">
        <f t="shared" si="1"/>
        <v>0</v>
      </c>
      <c r="Y33" s="1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>
        <f t="shared" si="2"/>
        <v>0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x14ac:dyDescent="0.2">
      <c r="A34" s="22"/>
      <c r="B34" s="28"/>
      <c r="C34" s="13"/>
      <c r="D34" s="13"/>
      <c r="E34" s="18"/>
      <c r="F34" s="12"/>
      <c r="G34" s="13"/>
      <c r="H34" s="13"/>
      <c r="I34" s="13"/>
      <c r="J34" s="13"/>
      <c r="K34" s="4"/>
      <c r="L34" s="13"/>
      <c r="M34" s="13"/>
      <c r="N34" s="13"/>
      <c r="O34" s="24"/>
      <c r="P34" s="24"/>
      <c r="Q34" s="9">
        <f t="shared" si="0"/>
        <v>0</v>
      </c>
      <c r="R34" s="29"/>
      <c r="S34" s="30"/>
      <c r="T34" s="30"/>
      <c r="U34" s="30"/>
      <c r="V34" s="24"/>
      <c r="W34" s="24"/>
      <c r="X34" s="9">
        <f t="shared" si="1"/>
        <v>0</v>
      </c>
      <c r="Y34" s="29"/>
      <c r="Z34" s="30"/>
      <c r="AA34" s="30"/>
      <c r="AB34" s="30"/>
      <c r="AC34" s="24"/>
      <c r="AD34" s="24"/>
      <c r="AE34" s="24"/>
      <c r="AF34" s="24"/>
      <c r="AG34" s="24"/>
      <c r="AH34" s="24"/>
      <c r="AI34" s="24"/>
      <c r="AJ34" s="24"/>
      <c r="AK34" s="9">
        <f t="shared" si="2"/>
        <v>0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x14ac:dyDescent="0.2">
      <c r="B35" s="31" t="s">
        <v>95</v>
      </c>
      <c r="C35" s="32">
        <f t="shared" ref="C35:E35" si="3">AVERAGE(C4:C34)</f>
        <v>917.34615384615381</v>
      </c>
      <c r="D35" s="32">
        <f t="shared" si="3"/>
        <v>963.40740740740739</v>
      </c>
      <c r="E35" s="32" t="e">
        <f t="shared" si="3"/>
        <v>#DIV/0!</v>
      </c>
      <c r="F35" s="12"/>
      <c r="G35" s="4"/>
      <c r="H35" s="4"/>
      <c r="I35" s="4"/>
      <c r="J35" s="4"/>
      <c r="K35" s="4"/>
      <c r="L35" s="32">
        <f t="shared" ref="L35:Q35" si="4">AVERAGE(L4:L34)</f>
        <v>40.666666666666664</v>
      </c>
      <c r="M35" s="32">
        <f t="shared" si="4"/>
        <v>61.04</v>
      </c>
      <c r="N35" s="32" t="e">
        <f t="shared" si="4"/>
        <v>#DIV/0!</v>
      </c>
      <c r="O35" s="32" t="e">
        <f t="shared" si="4"/>
        <v>#DIV/0!</v>
      </c>
      <c r="P35" s="32" t="e">
        <f t="shared" si="4"/>
        <v>#DIV/0!</v>
      </c>
      <c r="Q35" s="32">
        <f t="shared" si="4"/>
        <v>-35.41935483870968</v>
      </c>
      <c r="R35" s="29"/>
      <c r="S35" s="32">
        <f t="shared" ref="S35:X35" si="5">AVERAGE(S4:S34)</f>
        <v>42.28</v>
      </c>
      <c r="T35" s="32" t="e">
        <f t="shared" si="5"/>
        <v>#DIV/0!</v>
      </c>
      <c r="U35" s="32" t="e">
        <f t="shared" si="5"/>
        <v>#DIV/0!</v>
      </c>
      <c r="V35" s="32" t="e">
        <f t="shared" si="5"/>
        <v>#DIV/0!</v>
      </c>
      <c r="W35" s="32" t="e">
        <f t="shared" si="5"/>
        <v>#DIV/0!</v>
      </c>
      <c r="X35" s="32">
        <f t="shared" si="5"/>
        <v>-34.096774193548384</v>
      </c>
      <c r="Y35" s="29"/>
      <c r="Z35" s="32">
        <f t="shared" ref="Z35:AC35" si="6">AVERAGE(Z4:Z34)</f>
        <v>32.111111111111114</v>
      </c>
      <c r="AA35" s="32">
        <f t="shared" si="6"/>
        <v>94.444444444444443</v>
      </c>
      <c r="AB35" s="32">
        <f t="shared" si="6"/>
        <v>78.615384615384613</v>
      </c>
      <c r="AC35" s="32">
        <f t="shared" si="6"/>
        <v>84.269230769230774</v>
      </c>
      <c r="AD35" s="32"/>
      <c r="AE35" s="32"/>
      <c r="AF35" s="32"/>
      <c r="AG35" s="32"/>
      <c r="AH35" s="32"/>
      <c r="AI35" s="32"/>
      <c r="AJ35" s="32" t="e">
        <f t="shared" ref="AJ35:AK35" si="7">AVERAGE(AJ4:AJ34)</f>
        <v>#DIV/0!</v>
      </c>
      <c r="AK35" s="32">
        <f t="shared" si="7"/>
        <v>-27.967741935483872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x14ac:dyDescent="0.2">
      <c r="B36" s="33" t="s">
        <v>96</v>
      </c>
      <c r="C36" s="34">
        <f t="shared" ref="C36:E36" ca="1" si="8">COUNTA(valuesByColor("#a4c2f4", "#000000",C4:C34))</f>
        <v>1</v>
      </c>
      <c r="D36" s="34">
        <f t="shared" ca="1" si="8"/>
        <v>1</v>
      </c>
      <c r="E36" s="34">
        <f t="shared" ca="1" si="8"/>
        <v>1</v>
      </c>
      <c r="F36" s="12"/>
      <c r="G36" s="34">
        <f t="shared" ref="G36:J36" ca="1" si="9">COUNTA(valuesByColor("#a4c2f4", "#000000",G4:G34))</f>
        <v>1</v>
      </c>
      <c r="H36" s="34">
        <f t="shared" ca="1" si="9"/>
        <v>1</v>
      </c>
      <c r="I36" s="34">
        <f t="shared" ca="1" si="9"/>
        <v>1</v>
      </c>
      <c r="J36" s="34">
        <f t="shared" ca="1" si="9"/>
        <v>1</v>
      </c>
      <c r="K36" s="4"/>
      <c r="L36" s="34">
        <f t="shared" ref="L36:Q36" ca="1" si="10">COUNTA(valuesByColor("#a4c2f4", "#000000",L4:L34))</f>
        <v>1</v>
      </c>
      <c r="M36" s="34">
        <f t="shared" ca="1" si="10"/>
        <v>1</v>
      </c>
      <c r="N36" s="34">
        <f t="shared" ca="1" si="10"/>
        <v>1</v>
      </c>
      <c r="O36" s="34">
        <f t="shared" ca="1" si="10"/>
        <v>1</v>
      </c>
      <c r="P36" s="34">
        <f t="shared" ca="1" si="10"/>
        <v>1</v>
      </c>
      <c r="Q36" s="34">
        <f t="shared" ca="1" si="10"/>
        <v>1</v>
      </c>
      <c r="R36" s="29"/>
      <c r="S36" s="34">
        <f t="shared" ref="S36:X36" ca="1" si="11">COUNTA(valuesByColor("#a4c2f4", "#000000",S4:S34))</f>
        <v>1</v>
      </c>
      <c r="T36" s="34">
        <f t="shared" ca="1" si="11"/>
        <v>1</v>
      </c>
      <c r="U36" s="34">
        <f t="shared" ca="1" si="11"/>
        <v>1</v>
      </c>
      <c r="V36" s="34">
        <f t="shared" ca="1" si="11"/>
        <v>1</v>
      </c>
      <c r="W36" s="34">
        <f t="shared" ca="1" si="11"/>
        <v>1</v>
      </c>
      <c r="X36" s="34">
        <f t="shared" ca="1" si="11"/>
        <v>1</v>
      </c>
      <c r="Y36" s="29"/>
      <c r="Z36" s="34">
        <f t="shared" ref="Z36:AC36" ca="1" si="12">COUNTA(valuesByColor("#a4c2f4", "#000000",Z4:Z34))</f>
        <v>1</v>
      </c>
      <c r="AA36" s="34">
        <f t="shared" ca="1" si="12"/>
        <v>1</v>
      </c>
      <c r="AB36" s="34">
        <f t="shared" ca="1" si="12"/>
        <v>1</v>
      </c>
      <c r="AC36" s="34">
        <f t="shared" ca="1" si="12"/>
        <v>1</v>
      </c>
      <c r="AD36" s="34"/>
      <c r="AE36" s="34"/>
      <c r="AF36" s="34"/>
      <c r="AG36" s="34"/>
      <c r="AH36" s="34"/>
      <c r="AI36" s="34"/>
      <c r="AJ36" s="34">
        <f t="shared" ref="AJ36:AK36" ca="1" si="13">COUNTA(valuesByColor("#a4c2f4", "#000000",AJ4:AJ34))</f>
        <v>1</v>
      </c>
      <c r="AK36" s="34">
        <f t="shared" ca="1" si="13"/>
        <v>1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x14ac:dyDescent="0.2">
      <c r="B37" s="35" t="s">
        <v>97</v>
      </c>
      <c r="C37" s="34">
        <f t="shared" ref="C37:E37" ca="1" si="14">COUNTA(valuesByColor("#b7e1cd", "#000000", C4:C34))</f>
        <v>1</v>
      </c>
      <c r="D37" s="34">
        <f t="shared" ca="1" si="14"/>
        <v>1</v>
      </c>
      <c r="E37" s="34">
        <f t="shared" ca="1" si="14"/>
        <v>1</v>
      </c>
      <c r="F37" s="12"/>
      <c r="G37" s="34">
        <f t="shared" ref="G37:J37" ca="1" si="15">COUNTA(valuesByColor("#b7e1cd", "#000000", G4:G34))</f>
        <v>1</v>
      </c>
      <c r="H37" s="34">
        <f t="shared" ca="1" si="15"/>
        <v>1</v>
      </c>
      <c r="I37" s="34">
        <f t="shared" ca="1" si="15"/>
        <v>1</v>
      </c>
      <c r="J37" s="34">
        <f t="shared" ca="1" si="15"/>
        <v>1</v>
      </c>
      <c r="K37" s="4"/>
      <c r="L37" s="34">
        <f t="shared" ref="L37:Q37" ca="1" si="16">COUNTA(valuesByColor("#b7e1cd", "#000000", L4:L34))</f>
        <v>1</v>
      </c>
      <c r="M37" s="34">
        <f t="shared" ca="1" si="16"/>
        <v>1</v>
      </c>
      <c r="N37" s="34">
        <f t="shared" ca="1" si="16"/>
        <v>1</v>
      </c>
      <c r="O37" s="34">
        <f t="shared" ca="1" si="16"/>
        <v>1</v>
      </c>
      <c r="P37" s="34">
        <f t="shared" ca="1" si="16"/>
        <v>1</v>
      </c>
      <c r="Q37" s="34">
        <f t="shared" ca="1" si="16"/>
        <v>1</v>
      </c>
      <c r="R37" s="15"/>
      <c r="S37" s="34">
        <f t="shared" ref="S37:X37" ca="1" si="17">COUNTA(valuesByColor("#b7e1cd", "#000000", S4:S34))</f>
        <v>1</v>
      </c>
      <c r="T37" s="34">
        <f t="shared" ca="1" si="17"/>
        <v>1</v>
      </c>
      <c r="U37" s="34">
        <f t="shared" ca="1" si="17"/>
        <v>1</v>
      </c>
      <c r="V37" s="34">
        <f t="shared" ca="1" si="17"/>
        <v>1</v>
      </c>
      <c r="W37" s="34">
        <f t="shared" ca="1" si="17"/>
        <v>1</v>
      </c>
      <c r="X37" s="34">
        <f t="shared" ca="1" si="17"/>
        <v>1</v>
      </c>
      <c r="Y37" s="36"/>
      <c r="Z37" s="34">
        <f t="shared" ref="Z37:AC37" ca="1" si="18">COUNTA(valuesByColor("#b7e1cd", "#000000", Z4:Z34))</f>
        <v>1</v>
      </c>
      <c r="AA37" s="34">
        <f t="shared" ca="1" si="18"/>
        <v>1</v>
      </c>
      <c r="AB37" s="34">
        <f t="shared" ca="1" si="18"/>
        <v>1</v>
      </c>
      <c r="AC37" s="34">
        <f t="shared" ca="1" si="18"/>
        <v>1</v>
      </c>
      <c r="AD37" s="34"/>
      <c r="AE37" s="34"/>
      <c r="AF37" s="34"/>
      <c r="AG37" s="34"/>
      <c r="AH37" s="34"/>
      <c r="AI37" s="34"/>
      <c r="AJ37" s="34">
        <f t="shared" ref="AJ37:AK37" ca="1" si="19">COUNTA(valuesByColor("#b7e1cd", "#000000", AJ4:AJ34))</f>
        <v>1</v>
      </c>
      <c r="AK37" s="34">
        <f t="shared" ca="1" si="19"/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x14ac:dyDescent="0.2">
      <c r="B38" s="37" t="s">
        <v>98</v>
      </c>
      <c r="C38" s="34">
        <f t="shared" ref="C38:E38" ca="1" si="20">COUNTA(valuesByColor("#fce8b2", "#000000",C4:C34))</f>
        <v>1</v>
      </c>
      <c r="D38" s="34">
        <f t="shared" ca="1" si="20"/>
        <v>1</v>
      </c>
      <c r="E38" s="34">
        <f t="shared" ca="1" si="20"/>
        <v>1</v>
      </c>
      <c r="F38" s="38"/>
      <c r="G38" s="34">
        <f t="shared" ref="G38:J38" ca="1" si="21">COUNTA(valuesByColor("#fce8b2", "#000000",G4:G34))</f>
        <v>1</v>
      </c>
      <c r="H38" s="34">
        <f t="shared" ca="1" si="21"/>
        <v>1</v>
      </c>
      <c r="I38" s="34">
        <f t="shared" ca="1" si="21"/>
        <v>1</v>
      </c>
      <c r="J38" s="34">
        <f t="shared" ca="1" si="21"/>
        <v>1</v>
      </c>
      <c r="K38" s="39"/>
      <c r="L38" s="34">
        <f t="shared" ref="L38:Q38" ca="1" si="22">COUNTA(valuesByColor("#fce8b2", "#000000",L4:L34))</f>
        <v>1</v>
      </c>
      <c r="M38" s="34">
        <f t="shared" ca="1" si="22"/>
        <v>1</v>
      </c>
      <c r="N38" s="34">
        <f t="shared" ca="1" si="22"/>
        <v>1</v>
      </c>
      <c r="O38" s="34">
        <f t="shared" ca="1" si="22"/>
        <v>1</v>
      </c>
      <c r="P38" s="34">
        <f t="shared" ca="1" si="22"/>
        <v>1</v>
      </c>
      <c r="Q38" s="34">
        <f t="shared" ca="1" si="22"/>
        <v>1</v>
      </c>
      <c r="R38" s="40"/>
      <c r="S38" s="34">
        <f t="shared" ref="S38:X38" ca="1" si="23">COUNTA(valuesByColor("#fce8b2", "#000000",S4:S34))</f>
        <v>1</v>
      </c>
      <c r="T38" s="34">
        <f t="shared" ca="1" si="23"/>
        <v>1</v>
      </c>
      <c r="U38" s="34">
        <f t="shared" ca="1" si="23"/>
        <v>1</v>
      </c>
      <c r="V38" s="34">
        <f t="shared" ca="1" si="23"/>
        <v>1</v>
      </c>
      <c r="W38" s="34">
        <f t="shared" ca="1" si="23"/>
        <v>1</v>
      </c>
      <c r="X38" s="34">
        <f t="shared" ca="1" si="23"/>
        <v>1</v>
      </c>
      <c r="Y38" s="41"/>
      <c r="Z38" s="34">
        <f t="shared" ref="Z38:AC38" ca="1" si="24">COUNTA(valuesByColor("#fce8b2", "#000000",Z4:Z34))</f>
        <v>1</v>
      </c>
      <c r="AA38" s="34">
        <f t="shared" ca="1" si="24"/>
        <v>1</v>
      </c>
      <c r="AB38" s="34">
        <f t="shared" ca="1" si="24"/>
        <v>1</v>
      </c>
      <c r="AC38" s="34">
        <f t="shared" ca="1" si="24"/>
        <v>1</v>
      </c>
      <c r="AD38" s="34"/>
      <c r="AE38" s="34"/>
      <c r="AF38" s="34"/>
      <c r="AG38" s="34"/>
      <c r="AH38" s="34"/>
      <c r="AI38" s="34"/>
      <c r="AJ38" s="34">
        <f t="shared" ref="AJ38:AK38" ca="1" si="25">COUNTA(valuesByColor("#fce8b2", "#000000",AJ4:AJ34))</f>
        <v>1</v>
      </c>
      <c r="AK38" s="34">
        <f t="shared" ca="1" si="25"/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x14ac:dyDescent="0.2">
      <c r="B39" s="42" t="s">
        <v>99</v>
      </c>
      <c r="C39" s="34">
        <f t="shared" ref="C39:E39" ca="1" si="26">COUNTA(valuesByColor("#f4c7c3", "#000000", C4:C34))</f>
        <v>1</v>
      </c>
      <c r="D39" s="34">
        <f t="shared" ca="1" si="26"/>
        <v>1</v>
      </c>
      <c r="E39" s="34">
        <f t="shared" ca="1" si="26"/>
        <v>1</v>
      </c>
      <c r="F39" s="38"/>
      <c r="G39" s="34">
        <f t="shared" ref="G39:J39" ca="1" si="27">COUNTA(valuesByColor("#f4c7c3", "#000000", G4:G34))</f>
        <v>1</v>
      </c>
      <c r="H39" s="34">
        <f t="shared" ca="1" si="27"/>
        <v>1</v>
      </c>
      <c r="I39" s="34">
        <f t="shared" ca="1" si="27"/>
        <v>1</v>
      </c>
      <c r="J39" s="34">
        <f t="shared" ca="1" si="27"/>
        <v>1</v>
      </c>
      <c r="K39" s="39"/>
      <c r="L39" s="34">
        <f t="shared" ref="L39:Q39" ca="1" si="28">COUNTA(valuesByColor("#f4c7c3", "#000000", L4:L34))</f>
        <v>1</v>
      </c>
      <c r="M39" s="34">
        <f t="shared" ca="1" si="28"/>
        <v>1</v>
      </c>
      <c r="N39" s="34">
        <f t="shared" ca="1" si="28"/>
        <v>1</v>
      </c>
      <c r="O39" s="34">
        <f t="shared" ca="1" si="28"/>
        <v>1</v>
      </c>
      <c r="P39" s="34">
        <f t="shared" ca="1" si="28"/>
        <v>1</v>
      </c>
      <c r="Q39" s="34">
        <f t="shared" ca="1" si="28"/>
        <v>1</v>
      </c>
      <c r="R39" s="15"/>
      <c r="S39" s="34">
        <f t="shared" ref="S39:X39" ca="1" si="29">COUNTA(valuesByColor("#f4c7c3", "#000000", S4:S34))</f>
        <v>1</v>
      </c>
      <c r="T39" s="34">
        <f t="shared" ca="1" si="29"/>
        <v>1</v>
      </c>
      <c r="U39" s="34">
        <f t="shared" ca="1" si="29"/>
        <v>1</v>
      </c>
      <c r="V39" s="34">
        <f t="shared" ca="1" si="29"/>
        <v>1</v>
      </c>
      <c r="W39" s="34">
        <f t="shared" ca="1" si="29"/>
        <v>1</v>
      </c>
      <c r="X39" s="34">
        <f t="shared" ca="1" si="29"/>
        <v>1</v>
      </c>
      <c r="Y39" s="36"/>
      <c r="Z39" s="34">
        <f t="shared" ref="Z39:AC39" ca="1" si="30">COUNTA(valuesByColor("#f4c7c3", "#000000", Z4:Z34))</f>
        <v>1</v>
      </c>
      <c r="AA39" s="34">
        <f t="shared" ca="1" si="30"/>
        <v>1</v>
      </c>
      <c r="AB39" s="34">
        <f t="shared" ca="1" si="30"/>
        <v>1</v>
      </c>
      <c r="AC39" s="34">
        <f t="shared" ca="1" si="30"/>
        <v>1</v>
      </c>
      <c r="AD39" s="34"/>
      <c r="AE39" s="34"/>
      <c r="AF39" s="34"/>
      <c r="AG39" s="34"/>
      <c r="AH39" s="34"/>
      <c r="AI39" s="34"/>
      <c r="AJ39" s="34">
        <f t="shared" ref="AJ39:AK39" ca="1" si="31">COUNTA(valuesByColor("#f4c7c3", "#000000", AJ4:AJ34))</f>
        <v>1</v>
      </c>
      <c r="AK39" s="34">
        <f t="shared" ca="1" si="31"/>
        <v>1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x14ac:dyDescent="0.2">
      <c r="L40" s="5"/>
      <c r="M40" s="5"/>
      <c r="N40" s="5"/>
      <c r="O40" s="74" t="s">
        <v>100</v>
      </c>
      <c r="P40" s="75"/>
      <c r="Q40" s="43">
        <f>COUNTA(A4:A34)</f>
        <v>27</v>
      </c>
      <c r="R40" s="44"/>
      <c r="S40" s="45"/>
      <c r="T40" s="45"/>
      <c r="U40" s="46"/>
      <c r="V40" s="76" t="s">
        <v>100</v>
      </c>
      <c r="W40" s="75"/>
      <c r="X40" s="43">
        <f>Q40</f>
        <v>27</v>
      </c>
      <c r="Y40" s="47"/>
      <c r="Z40" s="45"/>
      <c r="AA40" s="45"/>
      <c r="AB40" s="46"/>
      <c r="AC40" s="76" t="s">
        <v>100</v>
      </c>
      <c r="AD40" s="77"/>
      <c r="AE40" s="77"/>
      <c r="AF40" s="77"/>
      <c r="AG40" s="77"/>
      <c r="AH40" s="77"/>
      <c r="AI40" s="77"/>
      <c r="AJ40" s="75"/>
      <c r="AK40" s="43">
        <f>Q40</f>
        <v>27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x14ac:dyDescent="0.2"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50"/>
      <c r="N41" s="50"/>
      <c r="O41" s="78" t="s">
        <v>101</v>
      </c>
      <c r="P41" s="79"/>
      <c r="Q41" s="51">
        <f>COUNTIF(P4:P34,"&gt;=80")</f>
        <v>0</v>
      </c>
      <c r="R41" s="29"/>
      <c r="S41" s="52"/>
      <c r="T41" s="52"/>
      <c r="U41" s="53"/>
      <c r="V41" s="80" t="s">
        <v>101</v>
      </c>
      <c r="W41" s="79"/>
      <c r="X41" s="51">
        <f>COUNTIF(W4:W34,"&gt;=75")</f>
        <v>0</v>
      </c>
      <c r="Y41" s="54"/>
      <c r="Z41" s="52"/>
      <c r="AA41" s="52"/>
      <c r="AB41" s="53"/>
      <c r="AC41" s="80" t="s">
        <v>101</v>
      </c>
      <c r="AD41" s="81"/>
      <c r="AE41" s="81"/>
      <c r="AF41" s="81"/>
      <c r="AG41" s="81"/>
      <c r="AH41" s="81"/>
      <c r="AI41" s="81"/>
      <c r="AJ41" s="79"/>
      <c r="AK41" s="51">
        <f>COUNTIF(AJ4:AJ34,"&gt;=80")</f>
        <v>0</v>
      </c>
      <c r="AL41" s="5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x14ac:dyDescent="0.2">
      <c r="AL42" s="5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x14ac:dyDescent="0.2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x14ac:dyDescent="0.2"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x14ac:dyDescent="0.2"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x14ac:dyDescent="0.2"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x14ac:dyDescent="0.2"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x14ac:dyDescent="0.2"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38:49" x14ac:dyDescent="0.2"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38:49" x14ac:dyDescent="0.2"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38:49" x14ac:dyDescent="0.2"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38:49" x14ac:dyDescent="0.2"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38:49" x14ac:dyDescent="0.2"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38:49" x14ac:dyDescent="0.2"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38:49" x14ac:dyDescent="0.2"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38:49" x14ac:dyDescent="0.2"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38:49" x14ac:dyDescent="0.2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38:49" x14ac:dyDescent="0.2"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38:49" x14ac:dyDescent="0.2"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38:49" x14ac:dyDescent="0.2"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38:49" x14ac:dyDescent="0.2"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38:49" x14ac:dyDescent="0.2"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38:49" x14ac:dyDescent="0.2"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38:49" x14ac:dyDescent="0.2"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38:49" x14ac:dyDescent="0.2"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38:49" x14ac:dyDescent="0.2"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38:49" x14ac:dyDescent="0.2"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38:49" x14ac:dyDescent="0.2"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38:49" x14ac:dyDescent="0.2"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38:49" x14ac:dyDescent="0.2"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38:49" x14ac:dyDescent="0.2"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38:49" x14ac:dyDescent="0.2"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38:49" x14ac:dyDescent="0.2"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38:49" x14ac:dyDescent="0.2"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38:49" x14ac:dyDescent="0.2"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38:49" x14ac:dyDescent="0.2"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38:49" x14ac:dyDescent="0.2"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38:49" x14ac:dyDescent="0.2"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38:49" x14ac:dyDescent="0.2"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38:49" x14ac:dyDescent="0.2"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3:49" x14ac:dyDescent="0.2">
      <c r="C81" s="56"/>
      <c r="D81" s="56"/>
      <c r="E81" s="56"/>
      <c r="F81" s="56"/>
      <c r="G81" s="56"/>
      <c r="H81" s="56"/>
      <c r="I81" s="56"/>
      <c r="J81" s="56"/>
      <c r="K81" s="56"/>
      <c r="M81" s="56"/>
      <c r="N81" s="56"/>
      <c r="O81" s="56"/>
      <c r="P81" s="56"/>
      <c r="Q81" s="56"/>
      <c r="R81" s="56"/>
      <c r="S81" s="56"/>
      <c r="T81" s="56"/>
      <c r="U81" s="56"/>
      <c r="Z81" s="56"/>
      <c r="AA81" s="56"/>
      <c r="AB81" s="56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3:49" x14ac:dyDescent="0.2"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3:49" x14ac:dyDescent="0.2"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3:49" x14ac:dyDescent="0.2"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3:49" x14ac:dyDescent="0.2"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3:49" x14ac:dyDescent="0.2"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3:49" x14ac:dyDescent="0.2"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3:49" x14ac:dyDescent="0.2"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3:49" x14ac:dyDescent="0.2"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3:49" x14ac:dyDescent="0.2"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3:49" x14ac:dyDescent="0.2"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3:49" x14ac:dyDescent="0.2"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3:49" x14ac:dyDescent="0.2"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3:49" x14ac:dyDescent="0.2"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3:49" x14ac:dyDescent="0.2"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3:49" x14ac:dyDescent="0.2"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38:49" x14ac:dyDescent="0.2"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38:49" x14ac:dyDescent="0.2"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38:49" x14ac:dyDescent="0.2"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38:49" x14ac:dyDescent="0.2"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38:49" x14ac:dyDescent="0.2"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38:49" x14ac:dyDescent="0.2"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38:49" x14ac:dyDescent="0.2"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38:49" x14ac:dyDescent="0.2"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38:49" x14ac:dyDescent="0.2"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38:49" x14ac:dyDescent="0.2"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38:49" x14ac:dyDescent="0.2"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38:49" x14ac:dyDescent="0.2"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38:49" x14ac:dyDescent="0.2"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38:49" x14ac:dyDescent="0.2"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38:49" x14ac:dyDescent="0.2"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38:49" x14ac:dyDescent="0.2"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38:49" x14ac:dyDescent="0.2"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38:49" x14ac:dyDescent="0.2"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38:49" x14ac:dyDescent="0.2"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38:49" x14ac:dyDescent="0.2"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38:49" x14ac:dyDescent="0.2"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38:49" x14ac:dyDescent="0.2"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38:49" x14ac:dyDescent="0.2"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38:49" x14ac:dyDescent="0.2"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38:49" x14ac:dyDescent="0.2"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38:49" x14ac:dyDescent="0.2"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38:49" x14ac:dyDescent="0.2"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38:49" x14ac:dyDescent="0.2"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38:49" x14ac:dyDescent="0.2"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38:49" x14ac:dyDescent="0.2"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38:49" x14ac:dyDescent="0.2"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38:49" x14ac:dyDescent="0.2"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38:49" x14ac:dyDescent="0.2"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38:49" x14ac:dyDescent="0.2"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38:49" x14ac:dyDescent="0.2"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38:49" x14ac:dyDescent="0.2"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38:49" x14ac:dyDescent="0.2"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38:49" x14ac:dyDescent="0.2"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38:49" x14ac:dyDescent="0.2"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38:49" x14ac:dyDescent="0.2"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38:49" x14ac:dyDescent="0.2"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38:49" x14ac:dyDescent="0.2"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38:49" x14ac:dyDescent="0.2"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38:49" x14ac:dyDescent="0.2"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38:49" x14ac:dyDescent="0.2"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38:49" x14ac:dyDescent="0.2"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38:49" x14ac:dyDescent="0.2"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38:49" x14ac:dyDescent="0.2"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38:49" x14ac:dyDescent="0.2"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38:49" x14ac:dyDescent="0.2"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38:49" x14ac:dyDescent="0.2"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38:49" x14ac:dyDescent="0.2"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38:49" x14ac:dyDescent="0.2"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38:49" x14ac:dyDescent="0.2"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38:49" x14ac:dyDescent="0.2"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38:49" x14ac:dyDescent="0.2"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38:49" x14ac:dyDescent="0.2"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38:49" x14ac:dyDescent="0.2"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38:49" x14ac:dyDescent="0.2"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38:49" x14ac:dyDescent="0.2"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38:49" x14ac:dyDescent="0.2"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38:49" x14ac:dyDescent="0.2"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38:49" x14ac:dyDescent="0.2"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38:49" x14ac:dyDescent="0.2"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38:49" x14ac:dyDescent="0.2"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38:49" x14ac:dyDescent="0.2"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38:49" x14ac:dyDescent="0.2"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38:49" x14ac:dyDescent="0.2"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38:49" x14ac:dyDescent="0.2"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38:49" x14ac:dyDescent="0.2"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38:49" x14ac:dyDescent="0.2"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38:49" x14ac:dyDescent="0.2"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38:49" x14ac:dyDescent="0.2"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38:49" x14ac:dyDescent="0.2"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38:49" x14ac:dyDescent="0.2"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38:49" x14ac:dyDescent="0.2"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38:49" x14ac:dyDescent="0.2"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38:49" x14ac:dyDescent="0.2"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38:49" x14ac:dyDescent="0.2"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38:49" x14ac:dyDescent="0.2"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38:49" x14ac:dyDescent="0.2"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38:49" x14ac:dyDescent="0.2"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38:49" x14ac:dyDescent="0.2"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38:49" x14ac:dyDescent="0.2"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38:49" x14ac:dyDescent="0.2"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38:49" x14ac:dyDescent="0.2"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38:49" x14ac:dyDescent="0.2"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38:49" x14ac:dyDescent="0.2"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38:49" x14ac:dyDescent="0.2"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38:49" x14ac:dyDescent="0.2"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38:49" x14ac:dyDescent="0.2"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38:49" x14ac:dyDescent="0.2"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38:49" x14ac:dyDescent="0.2"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38:49" x14ac:dyDescent="0.2"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38:49" x14ac:dyDescent="0.2"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38:49" x14ac:dyDescent="0.2"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38:49" x14ac:dyDescent="0.2"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38:49" x14ac:dyDescent="0.2"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38:49" x14ac:dyDescent="0.2"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38:49" x14ac:dyDescent="0.2"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38:49" x14ac:dyDescent="0.2"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38:49" x14ac:dyDescent="0.2"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38:49" x14ac:dyDescent="0.2"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38:49" x14ac:dyDescent="0.2"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38:49" x14ac:dyDescent="0.2"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38:49" x14ac:dyDescent="0.2"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38:49" x14ac:dyDescent="0.2"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38:49" x14ac:dyDescent="0.2"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38:49" x14ac:dyDescent="0.2"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38:49" x14ac:dyDescent="0.2"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38:49" x14ac:dyDescent="0.2"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38:49" x14ac:dyDescent="0.2"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38:49" x14ac:dyDescent="0.2"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38:49" x14ac:dyDescent="0.2"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38:49" x14ac:dyDescent="0.2"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38:49" x14ac:dyDescent="0.2"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38:49" x14ac:dyDescent="0.2"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38:49" x14ac:dyDescent="0.2"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38:49" x14ac:dyDescent="0.2"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38:49" x14ac:dyDescent="0.2"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38:49" x14ac:dyDescent="0.2"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38:49" x14ac:dyDescent="0.2"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38:49" x14ac:dyDescent="0.2"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38:49" x14ac:dyDescent="0.2"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38:49" x14ac:dyDescent="0.2"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38:49" x14ac:dyDescent="0.2"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38:49" x14ac:dyDescent="0.2"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38:49" x14ac:dyDescent="0.2"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38:49" x14ac:dyDescent="0.2"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38:49" x14ac:dyDescent="0.2"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38:49" x14ac:dyDescent="0.2"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38:49" x14ac:dyDescent="0.2"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38:49" x14ac:dyDescent="0.2"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38:49" x14ac:dyDescent="0.2"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38:49" x14ac:dyDescent="0.2"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38:49" x14ac:dyDescent="0.2"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38:49" x14ac:dyDescent="0.2"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38:49" x14ac:dyDescent="0.2"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38:49" x14ac:dyDescent="0.2"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38:49" x14ac:dyDescent="0.2"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38:49" x14ac:dyDescent="0.2"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38:49" x14ac:dyDescent="0.2"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38:49" x14ac:dyDescent="0.2"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38:49" x14ac:dyDescent="0.2"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38:49" x14ac:dyDescent="0.2"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38:49" x14ac:dyDescent="0.2"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38:49" x14ac:dyDescent="0.2"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38:49" x14ac:dyDescent="0.2"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38:49" x14ac:dyDescent="0.2"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38:49" x14ac:dyDescent="0.2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38:49" x14ac:dyDescent="0.2"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38:49" x14ac:dyDescent="0.2"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38:49" x14ac:dyDescent="0.2"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38:49" x14ac:dyDescent="0.2"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38:49" x14ac:dyDescent="0.2"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38:49" x14ac:dyDescent="0.2"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38:49" x14ac:dyDescent="0.2"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38:49" x14ac:dyDescent="0.2"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38:49" x14ac:dyDescent="0.2"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38:49" x14ac:dyDescent="0.2"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38:49" x14ac:dyDescent="0.2"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38:49" x14ac:dyDescent="0.2"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38:49" x14ac:dyDescent="0.2"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38:49" x14ac:dyDescent="0.2"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38:49" x14ac:dyDescent="0.2"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38:49" x14ac:dyDescent="0.2"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38:49" x14ac:dyDescent="0.2"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38:49" x14ac:dyDescent="0.2"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38:49" x14ac:dyDescent="0.2"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38:49" x14ac:dyDescent="0.2"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38:49" x14ac:dyDescent="0.2"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38:49" x14ac:dyDescent="0.2"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38:49" x14ac:dyDescent="0.2"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38:49" x14ac:dyDescent="0.2"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38:49" x14ac:dyDescent="0.2"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38:49" x14ac:dyDescent="0.2"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38:49" x14ac:dyDescent="0.2"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38:49" x14ac:dyDescent="0.2"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38:49" x14ac:dyDescent="0.2"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38:49" x14ac:dyDescent="0.2"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38:49" x14ac:dyDescent="0.2"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38:49" x14ac:dyDescent="0.2"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38:49" x14ac:dyDescent="0.2"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38:49" x14ac:dyDescent="0.2"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38:49" x14ac:dyDescent="0.2"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38:49" x14ac:dyDescent="0.2"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38:49" x14ac:dyDescent="0.2"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38:49" x14ac:dyDescent="0.2"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38:49" x14ac:dyDescent="0.2"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38:49" x14ac:dyDescent="0.2"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38:49" x14ac:dyDescent="0.2"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38:49" x14ac:dyDescent="0.2"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38:49" x14ac:dyDescent="0.2"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38:49" x14ac:dyDescent="0.2"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38:49" x14ac:dyDescent="0.2"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38:49" x14ac:dyDescent="0.2"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38:49" x14ac:dyDescent="0.2"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38:49" x14ac:dyDescent="0.2"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38:49" x14ac:dyDescent="0.2"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38:49" x14ac:dyDescent="0.2"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38:49" x14ac:dyDescent="0.2"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38:49" x14ac:dyDescent="0.2"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38:49" x14ac:dyDescent="0.2"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38:49" x14ac:dyDescent="0.2"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38:49" x14ac:dyDescent="0.2"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38:49" x14ac:dyDescent="0.2"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38:49" x14ac:dyDescent="0.2"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38:49" x14ac:dyDescent="0.2"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38:49" x14ac:dyDescent="0.2"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38:49" x14ac:dyDescent="0.2"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38:49" x14ac:dyDescent="0.2"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38:49" x14ac:dyDescent="0.2"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38:49" x14ac:dyDescent="0.2"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38:49" x14ac:dyDescent="0.2"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38:49" x14ac:dyDescent="0.2"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38:49" x14ac:dyDescent="0.2"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38:49" x14ac:dyDescent="0.2"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38:49" x14ac:dyDescent="0.2"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38:49" x14ac:dyDescent="0.2"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38:49" x14ac:dyDescent="0.2"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38:49" x14ac:dyDescent="0.2"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38:49" x14ac:dyDescent="0.2"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38:49" x14ac:dyDescent="0.2"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38:49" x14ac:dyDescent="0.2"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38:49" x14ac:dyDescent="0.2"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38:49" x14ac:dyDescent="0.2"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38:49" x14ac:dyDescent="0.2"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38:49" x14ac:dyDescent="0.2"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38:49" x14ac:dyDescent="0.2"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38:49" x14ac:dyDescent="0.2"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38:49" x14ac:dyDescent="0.2"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38:49" x14ac:dyDescent="0.2"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38:49" x14ac:dyDescent="0.2"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38:49" x14ac:dyDescent="0.2"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38:49" x14ac:dyDescent="0.2"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38:49" x14ac:dyDescent="0.2"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38:49" x14ac:dyDescent="0.2"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38:49" x14ac:dyDescent="0.2"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38:49" x14ac:dyDescent="0.2"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38:49" x14ac:dyDescent="0.2"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38:49" x14ac:dyDescent="0.2"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38:49" x14ac:dyDescent="0.2"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38:49" x14ac:dyDescent="0.2"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38:49" x14ac:dyDescent="0.2"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38:49" x14ac:dyDescent="0.2"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38:49" x14ac:dyDescent="0.2"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38:49" x14ac:dyDescent="0.2"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38:49" x14ac:dyDescent="0.2"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38:49" x14ac:dyDescent="0.2"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38:49" x14ac:dyDescent="0.2"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38:49" x14ac:dyDescent="0.2"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38:49" x14ac:dyDescent="0.2"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38:49" x14ac:dyDescent="0.2"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38:49" x14ac:dyDescent="0.2"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38:49" x14ac:dyDescent="0.2"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38:49" x14ac:dyDescent="0.2"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38:49" x14ac:dyDescent="0.2"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38:49" x14ac:dyDescent="0.2"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38:49" x14ac:dyDescent="0.2"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38:49" x14ac:dyDescent="0.2"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38:49" x14ac:dyDescent="0.2"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38:49" x14ac:dyDescent="0.2"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38:49" x14ac:dyDescent="0.2"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38:49" x14ac:dyDescent="0.2"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38:49" x14ac:dyDescent="0.2"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38:49" x14ac:dyDescent="0.2"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38:49" x14ac:dyDescent="0.2"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38:49" x14ac:dyDescent="0.2"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38:49" x14ac:dyDescent="0.2"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38:49" x14ac:dyDescent="0.2"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38:49" x14ac:dyDescent="0.2"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38:49" x14ac:dyDescent="0.2"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38:49" x14ac:dyDescent="0.2"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38:49" x14ac:dyDescent="0.2"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38:49" x14ac:dyDescent="0.2"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38:49" x14ac:dyDescent="0.2"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38:49" x14ac:dyDescent="0.2"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38:49" x14ac:dyDescent="0.2"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38:49" x14ac:dyDescent="0.2"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38:49" x14ac:dyDescent="0.2"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38:49" x14ac:dyDescent="0.2"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38:49" x14ac:dyDescent="0.2"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38:49" x14ac:dyDescent="0.2"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38:49" x14ac:dyDescent="0.2"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38:49" x14ac:dyDescent="0.2"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38:49" x14ac:dyDescent="0.2"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38:49" x14ac:dyDescent="0.2"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38:49" x14ac:dyDescent="0.2"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38:49" x14ac:dyDescent="0.2"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38:49" x14ac:dyDescent="0.2"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38:49" x14ac:dyDescent="0.2"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38:49" x14ac:dyDescent="0.2"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38:49" x14ac:dyDescent="0.2"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38:49" x14ac:dyDescent="0.2"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38:49" x14ac:dyDescent="0.2"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38:49" x14ac:dyDescent="0.2"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38:49" x14ac:dyDescent="0.2"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38:49" x14ac:dyDescent="0.2"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38:49" x14ac:dyDescent="0.2"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38:49" x14ac:dyDescent="0.2"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38:49" x14ac:dyDescent="0.2"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38:49" x14ac:dyDescent="0.2"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38:49" x14ac:dyDescent="0.2"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38:49" x14ac:dyDescent="0.2"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38:49" x14ac:dyDescent="0.2"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38:49" x14ac:dyDescent="0.2"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38:49" x14ac:dyDescent="0.2"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38:49" x14ac:dyDescent="0.2"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38:49" x14ac:dyDescent="0.2"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38:49" x14ac:dyDescent="0.2"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38:49" x14ac:dyDescent="0.2"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38:49" x14ac:dyDescent="0.2"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38:49" x14ac:dyDescent="0.2"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38:49" x14ac:dyDescent="0.2"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38:49" x14ac:dyDescent="0.2"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38:49" x14ac:dyDescent="0.2"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38:49" x14ac:dyDescent="0.2"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38:49" x14ac:dyDescent="0.2"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38:49" x14ac:dyDescent="0.2"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38:49" x14ac:dyDescent="0.2"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38:49" x14ac:dyDescent="0.2"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38:49" x14ac:dyDescent="0.2"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38:49" x14ac:dyDescent="0.2"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38:49" x14ac:dyDescent="0.2"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38:49" x14ac:dyDescent="0.2"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38:49" x14ac:dyDescent="0.2"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38:49" x14ac:dyDescent="0.2"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38:49" x14ac:dyDescent="0.2"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38:49" x14ac:dyDescent="0.2"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38:49" x14ac:dyDescent="0.2"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38:49" x14ac:dyDescent="0.2"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38:49" x14ac:dyDescent="0.2"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38:49" x14ac:dyDescent="0.2"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38:49" x14ac:dyDescent="0.2"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38:49" x14ac:dyDescent="0.2"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38:49" x14ac:dyDescent="0.2"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38:49" x14ac:dyDescent="0.2"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38:49" x14ac:dyDescent="0.2"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38:49" x14ac:dyDescent="0.2"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38:49" x14ac:dyDescent="0.2"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38:49" x14ac:dyDescent="0.2"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38:49" x14ac:dyDescent="0.2"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38:49" x14ac:dyDescent="0.2"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38:49" x14ac:dyDescent="0.2"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38:49" x14ac:dyDescent="0.2"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38:49" x14ac:dyDescent="0.2"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38:49" x14ac:dyDescent="0.2"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38:49" x14ac:dyDescent="0.2"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38:49" x14ac:dyDescent="0.2"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38:49" x14ac:dyDescent="0.2"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38:49" x14ac:dyDescent="0.2"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38:49" x14ac:dyDescent="0.2"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38:49" x14ac:dyDescent="0.2"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38:49" x14ac:dyDescent="0.2"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38:49" x14ac:dyDescent="0.2"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38:49" x14ac:dyDescent="0.2"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38:49" x14ac:dyDescent="0.2"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38:49" x14ac:dyDescent="0.2"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38:49" x14ac:dyDescent="0.2"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38:49" x14ac:dyDescent="0.2"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38:49" x14ac:dyDescent="0.2"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38:49" x14ac:dyDescent="0.2"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38:49" x14ac:dyDescent="0.2"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38:49" x14ac:dyDescent="0.2"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38:49" x14ac:dyDescent="0.2"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38:49" x14ac:dyDescent="0.2"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38:49" x14ac:dyDescent="0.2"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38:49" x14ac:dyDescent="0.2"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38:49" x14ac:dyDescent="0.2"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38:49" x14ac:dyDescent="0.2"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38:49" x14ac:dyDescent="0.2"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38:49" x14ac:dyDescent="0.2"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38:49" x14ac:dyDescent="0.2"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38:49" x14ac:dyDescent="0.2"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38:49" x14ac:dyDescent="0.2"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38:49" x14ac:dyDescent="0.2"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38:49" x14ac:dyDescent="0.2"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38:49" x14ac:dyDescent="0.2"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38:49" x14ac:dyDescent="0.2"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38:49" x14ac:dyDescent="0.2"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38:49" x14ac:dyDescent="0.2"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38:49" x14ac:dyDescent="0.2"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38:49" x14ac:dyDescent="0.2"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38:49" x14ac:dyDescent="0.2"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38:49" x14ac:dyDescent="0.2"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38:49" x14ac:dyDescent="0.2"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38:49" x14ac:dyDescent="0.2"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38:49" x14ac:dyDescent="0.2"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38:49" x14ac:dyDescent="0.2"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38:49" x14ac:dyDescent="0.2"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38:49" x14ac:dyDescent="0.2"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38:49" x14ac:dyDescent="0.2"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38:49" x14ac:dyDescent="0.2"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38:49" x14ac:dyDescent="0.2"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38:49" x14ac:dyDescent="0.2"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38:49" x14ac:dyDescent="0.2"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38:49" x14ac:dyDescent="0.2"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38:49" x14ac:dyDescent="0.2"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38:49" x14ac:dyDescent="0.2"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38:49" x14ac:dyDescent="0.2"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38:49" x14ac:dyDescent="0.2"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38:49" x14ac:dyDescent="0.2"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38:49" x14ac:dyDescent="0.2"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38:49" x14ac:dyDescent="0.2"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38:49" x14ac:dyDescent="0.2"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38:49" x14ac:dyDescent="0.2"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38:49" x14ac:dyDescent="0.2"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38:49" x14ac:dyDescent="0.2"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38:49" x14ac:dyDescent="0.2"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38:49" x14ac:dyDescent="0.2"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38:49" x14ac:dyDescent="0.2"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38:49" x14ac:dyDescent="0.2"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38:49" x14ac:dyDescent="0.2"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38:49" x14ac:dyDescent="0.2"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38:49" x14ac:dyDescent="0.2"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38:49" x14ac:dyDescent="0.2"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38:49" x14ac:dyDescent="0.2"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38:49" x14ac:dyDescent="0.2"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38:49" x14ac:dyDescent="0.2"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38:49" x14ac:dyDescent="0.2"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38:49" x14ac:dyDescent="0.2"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38:49" x14ac:dyDescent="0.2"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38:49" x14ac:dyDescent="0.2"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38:49" x14ac:dyDescent="0.2"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38:49" x14ac:dyDescent="0.2"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38:49" x14ac:dyDescent="0.2"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38:49" x14ac:dyDescent="0.2"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38:49" x14ac:dyDescent="0.2"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38:49" x14ac:dyDescent="0.2"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38:49" x14ac:dyDescent="0.2"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38:49" x14ac:dyDescent="0.2"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38:49" x14ac:dyDescent="0.2"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38:49" x14ac:dyDescent="0.2"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38:49" x14ac:dyDescent="0.2"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38:49" x14ac:dyDescent="0.2"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38:49" x14ac:dyDescent="0.2"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38:49" x14ac:dyDescent="0.2"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38:49" x14ac:dyDescent="0.2"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38:49" x14ac:dyDescent="0.2"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38:49" x14ac:dyDescent="0.2"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38:49" x14ac:dyDescent="0.2"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38:49" x14ac:dyDescent="0.2"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38:49" x14ac:dyDescent="0.2"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38:49" x14ac:dyDescent="0.2"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38:49" x14ac:dyDescent="0.2"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38:49" x14ac:dyDescent="0.2"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38:49" x14ac:dyDescent="0.2"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38:49" x14ac:dyDescent="0.2"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38:49" x14ac:dyDescent="0.2"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38:49" x14ac:dyDescent="0.2"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38:49" x14ac:dyDescent="0.2"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38:49" x14ac:dyDescent="0.2"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38:49" x14ac:dyDescent="0.2"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38:49" x14ac:dyDescent="0.2"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38:49" x14ac:dyDescent="0.2"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38:49" x14ac:dyDescent="0.2"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38:49" x14ac:dyDescent="0.2"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38:49" x14ac:dyDescent="0.2"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38:49" x14ac:dyDescent="0.2"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38:49" x14ac:dyDescent="0.2"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38:49" x14ac:dyDescent="0.2"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38:49" x14ac:dyDescent="0.2"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38:49" x14ac:dyDescent="0.2"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38:49" x14ac:dyDescent="0.2"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38:49" x14ac:dyDescent="0.2"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38:49" x14ac:dyDescent="0.2"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38:49" x14ac:dyDescent="0.2"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38:49" x14ac:dyDescent="0.2"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38:49" x14ac:dyDescent="0.2"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38:49" x14ac:dyDescent="0.2"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38:49" x14ac:dyDescent="0.2"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38:49" x14ac:dyDescent="0.2"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38:49" x14ac:dyDescent="0.2"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38:49" x14ac:dyDescent="0.2"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38:49" x14ac:dyDescent="0.2"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38:49" x14ac:dyDescent="0.2"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38:49" x14ac:dyDescent="0.2"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38:49" x14ac:dyDescent="0.2"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38:49" x14ac:dyDescent="0.2"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38:49" x14ac:dyDescent="0.2"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38:49" x14ac:dyDescent="0.2"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38:49" x14ac:dyDescent="0.2"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38:49" x14ac:dyDescent="0.2"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38:49" x14ac:dyDescent="0.2"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38:49" x14ac:dyDescent="0.2"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38:49" x14ac:dyDescent="0.2"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38:49" x14ac:dyDescent="0.2"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38:49" x14ac:dyDescent="0.2"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38:49" x14ac:dyDescent="0.2"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38:49" x14ac:dyDescent="0.2"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38:49" x14ac:dyDescent="0.2"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38:49" x14ac:dyDescent="0.2"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38:49" x14ac:dyDescent="0.2"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38:49" x14ac:dyDescent="0.2"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38:49" x14ac:dyDescent="0.2"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38:49" x14ac:dyDescent="0.2"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38:49" x14ac:dyDescent="0.2"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38:49" x14ac:dyDescent="0.2"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38:49" x14ac:dyDescent="0.2"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38:49" x14ac:dyDescent="0.2"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38:49" x14ac:dyDescent="0.2"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38:49" x14ac:dyDescent="0.2"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38:49" x14ac:dyDescent="0.2"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38:49" x14ac:dyDescent="0.2"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38:49" x14ac:dyDescent="0.2"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38:49" x14ac:dyDescent="0.2"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38:49" x14ac:dyDescent="0.2"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38:49" x14ac:dyDescent="0.2"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38:49" x14ac:dyDescent="0.2"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38:49" x14ac:dyDescent="0.2"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38:49" x14ac:dyDescent="0.2"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38:49" x14ac:dyDescent="0.2"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38:49" x14ac:dyDescent="0.2"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38:49" x14ac:dyDescent="0.2"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38:49" x14ac:dyDescent="0.2"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38:49" x14ac:dyDescent="0.2"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38:49" x14ac:dyDescent="0.2"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spans="38:49" x14ac:dyDescent="0.2"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38:49" x14ac:dyDescent="0.2"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38:49" x14ac:dyDescent="0.2"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38:49" x14ac:dyDescent="0.2"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38:49" x14ac:dyDescent="0.2"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38:49" x14ac:dyDescent="0.2"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38:49" x14ac:dyDescent="0.2"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38:49" x14ac:dyDescent="0.2"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38:49" x14ac:dyDescent="0.2"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38:49" x14ac:dyDescent="0.2"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38:49" x14ac:dyDescent="0.2"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38:49" x14ac:dyDescent="0.2"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38:49" x14ac:dyDescent="0.2"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38:49" x14ac:dyDescent="0.2"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38:49" x14ac:dyDescent="0.2"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38:49" x14ac:dyDescent="0.2"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38:49" x14ac:dyDescent="0.2"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38:49" x14ac:dyDescent="0.2"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38:49" x14ac:dyDescent="0.2"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38:49" x14ac:dyDescent="0.2"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38:49" x14ac:dyDescent="0.2"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38:49" x14ac:dyDescent="0.2"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38:49" x14ac:dyDescent="0.2"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38:49" x14ac:dyDescent="0.2"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38:49" x14ac:dyDescent="0.2"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38:49" x14ac:dyDescent="0.2"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38:49" x14ac:dyDescent="0.2"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38:49" x14ac:dyDescent="0.2"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38:49" x14ac:dyDescent="0.2"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38:49" x14ac:dyDescent="0.2"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38:49" x14ac:dyDescent="0.2"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38:49" x14ac:dyDescent="0.2"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38:49" x14ac:dyDescent="0.2"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38:49" x14ac:dyDescent="0.2"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38:49" x14ac:dyDescent="0.2"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38:49" x14ac:dyDescent="0.2"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38:49" x14ac:dyDescent="0.2"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38:49" x14ac:dyDescent="0.2"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38:49" x14ac:dyDescent="0.2"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spans="38:49" x14ac:dyDescent="0.2"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spans="38:49" x14ac:dyDescent="0.2"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spans="38:49" x14ac:dyDescent="0.2"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spans="38:49" x14ac:dyDescent="0.2"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38:49" x14ac:dyDescent="0.2"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spans="38:49" x14ac:dyDescent="0.2"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spans="38:49" x14ac:dyDescent="0.2"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38:49" x14ac:dyDescent="0.2"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38:49" x14ac:dyDescent="0.2"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38:49" x14ac:dyDescent="0.2"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38:49" x14ac:dyDescent="0.2"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38:49" x14ac:dyDescent="0.2"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38:49" x14ac:dyDescent="0.2"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38:49" x14ac:dyDescent="0.2"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38:49" x14ac:dyDescent="0.2"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38:49" x14ac:dyDescent="0.2"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38:49" x14ac:dyDescent="0.2"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38:49" x14ac:dyDescent="0.2"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38:49" x14ac:dyDescent="0.2"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38:49" x14ac:dyDescent="0.2"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38:49" x14ac:dyDescent="0.2"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38:49" x14ac:dyDescent="0.2"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38:49" x14ac:dyDescent="0.2"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38:49" x14ac:dyDescent="0.2"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38:49" x14ac:dyDescent="0.2"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38:49" x14ac:dyDescent="0.2"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38:49" x14ac:dyDescent="0.2"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38:49" x14ac:dyDescent="0.2"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38:49" x14ac:dyDescent="0.2"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38:49" x14ac:dyDescent="0.2"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38:49" x14ac:dyDescent="0.2"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38:49" x14ac:dyDescent="0.2"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38:49" x14ac:dyDescent="0.2"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38:49" x14ac:dyDescent="0.2"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38:49" x14ac:dyDescent="0.2"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38:49" x14ac:dyDescent="0.2"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38:49" x14ac:dyDescent="0.2"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38:49" x14ac:dyDescent="0.2"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38:49" x14ac:dyDescent="0.2"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38:49" x14ac:dyDescent="0.2"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38:49" x14ac:dyDescent="0.2"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38:49" x14ac:dyDescent="0.2"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38:49" x14ac:dyDescent="0.2"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38:49" x14ac:dyDescent="0.2"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38:49" x14ac:dyDescent="0.2"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38:49" x14ac:dyDescent="0.2"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38:49" x14ac:dyDescent="0.2"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38:49" x14ac:dyDescent="0.2"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38:49" x14ac:dyDescent="0.2"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38:49" x14ac:dyDescent="0.2"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38:49" x14ac:dyDescent="0.2"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38:49" x14ac:dyDescent="0.2"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38:49" x14ac:dyDescent="0.2"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38:49" x14ac:dyDescent="0.2"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38:49" x14ac:dyDescent="0.2"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38:49" x14ac:dyDescent="0.2"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38:49" x14ac:dyDescent="0.2"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38:49" x14ac:dyDescent="0.2"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38:49" x14ac:dyDescent="0.2"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38:49" x14ac:dyDescent="0.2"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38:49" x14ac:dyDescent="0.2"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38:49" x14ac:dyDescent="0.2"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38:49" x14ac:dyDescent="0.2"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38:49" x14ac:dyDescent="0.2"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38:49" x14ac:dyDescent="0.2"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38:49" x14ac:dyDescent="0.2"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38:49" x14ac:dyDescent="0.2"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38:49" x14ac:dyDescent="0.2"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38:49" x14ac:dyDescent="0.2"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38:49" x14ac:dyDescent="0.2"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38:49" x14ac:dyDescent="0.2"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38:49" x14ac:dyDescent="0.2"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spans="38:49" x14ac:dyDescent="0.2"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38:49" x14ac:dyDescent="0.2"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38:49" x14ac:dyDescent="0.2"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38:49" x14ac:dyDescent="0.2"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38:49" x14ac:dyDescent="0.2"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38:49" x14ac:dyDescent="0.2"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38:49" x14ac:dyDescent="0.2"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38:49" x14ac:dyDescent="0.2"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38:49" x14ac:dyDescent="0.2"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38:49" x14ac:dyDescent="0.2"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38:49" x14ac:dyDescent="0.2"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38:49" x14ac:dyDescent="0.2"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38:49" x14ac:dyDescent="0.2"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38:49" x14ac:dyDescent="0.2"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38:49" x14ac:dyDescent="0.2"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38:49" x14ac:dyDescent="0.2"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38:49" x14ac:dyDescent="0.2"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38:49" x14ac:dyDescent="0.2"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38:49" x14ac:dyDescent="0.2"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38:49" x14ac:dyDescent="0.2"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38:49" x14ac:dyDescent="0.2"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38:49" x14ac:dyDescent="0.2"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38:49" x14ac:dyDescent="0.2"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38:49" x14ac:dyDescent="0.2"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38:49" x14ac:dyDescent="0.2"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spans="38:49" x14ac:dyDescent="0.2"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38:49" x14ac:dyDescent="0.2"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38:49" x14ac:dyDescent="0.2"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38:49" x14ac:dyDescent="0.2"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38:49" x14ac:dyDescent="0.2"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38:49" x14ac:dyDescent="0.2"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38:49" x14ac:dyDescent="0.2"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38:49" x14ac:dyDescent="0.2"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38:49" x14ac:dyDescent="0.2"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spans="38:49" x14ac:dyDescent="0.2"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spans="38:49" x14ac:dyDescent="0.2"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spans="38:49" x14ac:dyDescent="0.2"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spans="38:49" x14ac:dyDescent="0.2"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38:49" x14ac:dyDescent="0.2"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38:49" x14ac:dyDescent="0.2"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38:49" x14ac:dyDescent="0.2"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  <row r="766" spans="38:49" x14ac:dyDescent="0.2"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</row>
    <row r="767" spans="38:49" x14ac:dyDescent="0.2"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</row>
    <row r="768" spans="38:49" x14ac:dyDescent="0.2"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</row>
    <row r="769" spans="38:49" x14ac:dyDescent="0.2"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</row>
    <row r="770" spans="38:49" x14ac:dyDescent="0.2"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</row>
    <row r="771" spans="38:49" x14ac:dyDescent="0.2"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</row>
    <row r="772" spans="38:49" x14ac:dyDescent="0.2"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</row>
    <row r="773" spans="38:49" x14ac:dyDescent="0.2"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</row>
    <row r="774" spans="38:49" x14ac:dyDescent="0.2"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</row>
    <row r="775" spans="38:49" x14ac:dyDescent="0.2"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</row>
    <row r="776" spans="38:49" x14ac:dyDescent="0.2"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</row>
    <row r="777" spans="38:49" x14ac:dyDescent="0.2"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</row>
    <row r="778" spans="38:49" x14ac:dyDescent="0.2"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</row>
    <row r="779" spans="38:49" x14ac:dyDescent="0.2"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</row>
    <row r="780" spans="38:49" x14ac:dyDescent="0.2"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</row>
    <row r="781" spans="38:49" x14ac:dyDescent="0.2"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</row>
    <row r="782" spans="38:49" x14ac:dyDescent="0.2"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</row>
    <row r="783" spans="38:49" x14ac:dyDescent="0.2"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</row>
    <row r="784" spans="38:49" x14ac:dyDescent="0.2"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</row>
    <row r="785" spans="38:49" x14ac:dyDescent="0.2"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</row>
    <row r="786" spans="38:49" x14ac:dyDescent="0.2"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</row>
    <row r="787" spans="38:49" x14ac:dyDescent="0.2"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</row>
    <row r="788" spans="38:49" x14ac:dyDescent="0.2"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</row>
    <row r="789" spans="38:49" x14ac:dyDescent="0.2"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</row>
    <row r="790" spans="38:49" x14ac:dyDescent="0.2"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</row>
    <row r="791" spans="38:49" x14ac:dyDescent="0.2"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</row>
    <row r="792" spans="38:49" x14ac:dyDescent="0.2"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</row>
    <row r="793" spans="38:49" x14ac:dyDescent="0.2"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</row>
    <row r="794" spans="38:49" x14ac:dyDescent="0.2"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</row>
    <row r="795" spans="38:49" x14ac:dyDescent="0.2"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</row>
    <row r="796" spans="38:49" x14ac:dyDescent="0.2"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</row>
    <row r="797" spans="38:49" x14ac:dyDescent="0.2"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</row>
    <row r="798" spans="38:49" x14ac:dyDescent="0.2"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</row>
    <row r="799" spans="38:49" x14ac:dyDescent="0.2"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</row>
    <row r="800" spans="38:49" x14ac:dyDescent="0.2"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</row>
    <row r="801" spans="38:49" x14ac:dyDescent="0.2"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</row>
    <row r="802" spans="38:49" x14ac:dyDescent="0.2"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</row>
    <row r="803" spans="38:49" x14ac:dyDescent="0.2"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</row>
    <row r="804" spans="38:49" x14ac:dyDescent="0.2"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</row>
    <row r="805" spans="38:49" x14ac:dyDescent="0.2"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</row>
    <row r="806" spans="38:49" x14ac:dyDescent="0.2"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</row>
    <row r="807" spans="38:49" x14ac:dyDescent="0.2"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</row>
    <row r="808" spans="38:49" x14ac:dyDescent="0.2"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</row>
    <row r="809" spans="38:49" x14ac:dyDescent="0.2"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</row>
    <row r="810" spans="38:49" x14ac:dyDescent="0.2"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</row>
    <row r="811" spans="38:49" x14ac:dyDescent="0.2"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</row>
    <row r="812" spans="38:49" x14ac:dyDescent="0.2"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</row>
    <row r="813" spans="38:49" x14ac:dyDescent="0.2"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</row>
    <row r="814" spans="38:49" x14ac:dyDescent="0.2"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</row>
    <row r="815" spans="38:49" x14ac:dyDescent="0.2"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</row>
    <row r="816" spans="38:49" x14ac:dyDescent="0.2"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</row>
    <row r="817" spans="38:49" x14ac:dyDescent="0.2"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</row>
    <row r="818" spans="38:49" x14ac:dyDescent="0.2"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</row>
    <row r="819" spans="38:49" x14ac:dyDescent="0.2"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</row>
    <row r="820" spans="38:49" x14ac:dyDescent="0.2"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</row>
    <row r="821" spans="38:49" x14ac:dyDescent="0.2"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</row>
    <row r="822" spans="38:49" x14ac:dyDescent="0.2"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</row>
    <row r="823" spans="38:49" x14ac:dyDescent="0.2"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</row>
    <row r="824" spans="38:49" x14ac:dyDescent="0.2"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</row>
    <row r="825" spans="38:49" x14ac:dyDescent="0.2"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</row>
    <row r="826" spans="38:49" x14ac:dyDescent="0.2"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</row>
    <row r="827" spans="38:49" x14ac:dyDescent="0.2"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</row>
    <row r="828" spans="38:49" x14ac:dyDescent="0.2"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</row>
    <row r="829" spans="38:49" x14ac:dyDescent="0.2"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</row>
    <row r="830" spans="38:49" x14ac:dyDescent="0.2"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</row>
    <row r="831" spans="38:49" x14ac:dyDescent="0.2"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</row>
    <row r="832" spans="38:49" x14ac:dyDescent="0.2"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</row>
    <row r="833" spans="38:49" x14ac:dyDescent="0.2"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</row>
    <row r="834" spans="38:49" x14ac:dyDescent="0.2"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</row>
    <row r="835" spans="38:49" x14ac:dyDescent="0.2"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</row>
    <row r="836" spans="38:49" x14ac:dyDescent="0.2"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</row>
    <row r="837" spans="38:49" x14ac:dyDescent="0.2"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</row>
    <row r="838" spans="38:49" x14ac:dyDescent="0.2"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</row>
    <row r="839" spans="38:49" x14ac:dyDescent="0.2"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</row>
    <row r="840" spans="38:49" x14ac:dyDescent="0.2"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</row>
    <row r="841" spans="38:49" x14ac:dyDescent="0.2"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</row>
    <row r="842" spans="38:49" x14ac:dyDescent="0.2"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</row>
    <row r="843" spans="38:49" x14ac:dyDescent="0.2"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</row>
    <row r="844" spans="38:49" x14ac:dyDescent="0.2"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</row>
    <row r="845" spans="38:49" x14ac:dyDescent="0.2"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</row>
    <row r="846" spans="38:49" x14ac:dyDescent="0.2"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</row>
    <row r="847" spans="38:49" x14ac:dyDescent="0.2"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</row>
    <row r="848" spans="38:49" x14ac:dyDescent="0.2"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</row>
    <row r="849" spans="38:49" x14ac:dyDescent="0.2"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</row>
    <row r="850" spans="38:49" x14ac:dyDescent="0.2"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</row>
    <row r="851" spans="38:49" x14ac:dyDescent="0.2"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</row>
    <row r="852" spans="38:49" x14ac:dyDescent="0.2"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</row>
    <row r="853" spans="38:49" x14ac:dyDescent="0.2"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</row>
    <row r="854" spans="38:49" x14ac:dyDescent="0.2"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</row>
    <row r="855" spans="38:49" x14ac:dyDescent="0.2"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</row>
    <row r="856" spans="38:49" x14ac:dyDescent="0.2"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</row>
    <row r="857" spans="38:49" x14ac:dyDescent="0.2"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</row>
    <row r="858" spans="38:49" x14ac:dyDescent="0.2"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</row>
    <row r="859" spans="38:49" x14ac:dyDescent="0.2"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</row>
    <row r="860" spans="38:49" x14ac:dyDescent="0.2"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</row>
    <row r="861" spans="38:49" x14ac:dyDescent="0.2"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</row>
    <row r="862" spans="38:49" x14ac:dyDescent="0.2"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</row>
    <row r="863" spans="38:49" x14ac:dyDescent="0.2"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</row>
    <row r="864" spans="38:49" x14ac:dyDescent="0.2"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</row>
    <row r="865" spans="38:49" x14ac:dyDescent="0.2"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</row>
    <row r="866" spans="38:49" x14ac:dyDescent="0.2"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</row>
    <row r="867" spans="38:49" x14ac:dyDescent="0.2"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</row>
    <row r="868" spans="38:49" x14ac:dyDescent="0.2"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</row>
    <row r="869" spans="38:49" x14ac:dyDescent="0.2"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</row>
    <row r="870" spans="38:49" x14ac:dyDescent="0.2"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</row>
    <row r="871" spans="38:49" x14ac:dyDescent="0.2"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</row>
    <row r="872" spans="38:49" x14ac:dyDescent="0.2"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</row>
    <row r="873" spans="38:49" x14ac:dyDescent="0.2"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</row>
    <row r="874" spans="38:49" x14ac:dyDescent="0.2"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</row>
    <row r="875" spans="38:49" x14ac:dyDescent="0.2"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</row>
    <row r="876" spans="38:49" x14ac:dyDescent="0.2"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</row>
    <row r="877" spans="38:49" x14ac:dyDescent="0.2"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</row>
    <row r="878" spans="38:49" x14ac:dyDescent="0.2"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</row>
    <row r="879" spans="38:49" x14ac:dyDescent="0.2"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</row>
    <row r="880" spans="38:49" x14ac:dyDescent="0.2"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</row>
    <row r="881" spans="38:49" x14ac:dyDescent="0.2"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</row>
    <row r="882" spans="38:49" x14ac:dyDescent="0.2"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</row>
    <row r="883" spans="38:49" x14ac:dyDescent="0.2"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</row>
    <row r="884" spans="38:49" x14ac:dyDescent="0.2"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</row>
    <row r="885" spans="38:49" x14ac:dyDescent="0.2"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</row>
    <row r="886" spans="38:49" x14ac:dyDescent="0.2"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</row>
    <row r="887" spans="38:49" x14ac:dyDescent="0.2"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</row>
    <row r="888" spans="38:49" x14ac:dyDescent="0.2"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</row>
    <row r="889" spans="38:49" x14ac:dyDescent="0.2"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</row>
    <row r="890" spans="38:49" x14ac:dyDescent="0.2"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</row>
    <row r="891" spans="38:49" x14ac:dyDescent="0.2"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</row>
    <row r="892" spans="38:49" x14ac:dyDescent="0.2"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</row>
    <row r="893" spans="38:49" x14ac:dyDescent="0.2"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</row>
    <row r="894" spans="38:49" x14ac:dyDescent="0.2"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</row>
    <row r="895" spans="38:49" x14ac:dyDescent="0.2"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</row>
    <row r="896" spans="38:49" x14ac:dyDescent="0.2"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</row>
    <row r="897" spans="38:49" x14ac:dyDescent="0.2"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</row>
    <row r="898" spans="38:49" x14ac:dyDescent="0.2"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</row>
    <row r="899" spans="38:49" x14ac:dyDescent="0.2"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</row>
    <row r="900" spans="38:49" x14ac:dyDescent="0.2"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</row>
    <row r="901" spans="38:49" x14ac:dyDescent="0.2"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</row>
    <row r="902" spans="38:49" x14ac:dyDescent="0.2"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</row>
    <row r="903" spans="38:49" x14ac:dyDescent="0.2"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</row>
    <row r="904" spans="38:49" x14ac:dyDescent="0.2"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</row>
    <row r="905" spans="38:49" x14ac:dyDescent="0.2"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</row>
    <row r="906" spans="38:49" x14ac:dyDescent="0.2"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</row>
    <row r="907" spans="38:49" x14ac:dyDescent="0.2"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</row>
    <row r="908" spans="38:49" x14ac:dyDescent="0.2"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</row>
    <row r="909" spans="38:49" x14ac:dyDescent="0.2"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</row>
    <row r="910" spans="38:49" x14ac:dyDescent="0.2"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</row>
    <row r="911" spans="38:49" x14ac:dyDescent="0.2"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</row>
    <row r="912" spans="38:49" x14ac:dyDescent="0.2"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</row>
    <row r="913" spans="38:49" x14ac:dyDescent="0.2"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</row>
    <row r="914" spans="38:49" x14ac:dyDescent="0.2"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</row>
    <row r="915" spans="38:49" x14ac:dyDescent="0.2"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</row>
    <row r="916" spans="38:49" x14ac:dyDescent="0.2"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</row>
    <row r="917" spans="38:49" x14ac:dyDescent="0.2"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</row>
    <row r="918" spans="38:49" x14ac:dyDescent="0.2"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</row>
    <row r="919" spans="38:49" x14ac:dyDescent="0.2"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</row>
    <row r="920" spans="38:49" x14ac:dyDescent="0.2"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</row>
    <row r="921" spans="38:49" x14ac:dyDescent="0.2"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</row>
    <row r="922" spans="38:49" x14ac:dyDescent="0.2"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</row>
    <row r="923" spans="38:49" x14ac:dyDescent="0.2"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</row>
    <row r="924" spans="38:49" x14ac:dyDescent="0.2"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</row>
    <row r="925" spans="38:49" x14ac:dyDescent="0.2"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</row>
    <row r="926" spans="38:49" x14ac:dyDescent="0.2"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</row>
    <row r="927" spans="38:49" x14ac:dyDescent="0.2"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</row>
    <row r="928" spans="38:49" x14ac:dyDescent="0.2"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</row>
    <row r="929" spans="38:49" x14ac:dyDescent="0.2"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</row>
    <row r="930" spans="38:49" x14ac:dyDescent="0.2"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</row>
    <row r="931" spans="38:49" x14ac:dyDescent="0.2"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</row>
    <row r="932" spans="38:49" x14ac:dyDescent="0.2"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</row>
    <row r="933" spans="38:49" x14ac:dyDescent="0.2"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</row>
    <row r="934" spans="38:49" x14ac:dyDescent="0.2"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</row>
    <row r="935" spans="38:49" x14ac:dyDescent="0.2"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</row>
    <row r="936" spans="38:49" x14ac:dyDescent="0.2"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</row>
    <row r="937" spans="38:49" x14ac:dyDescent="0.2"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</row>
    <row r="938" spans="38:49" x14ac:dyDescent="0.2"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</row>
    <row r="939" spans="38:49" x14ac:dyDescent="0.2"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</row>
    <row r="940" spans="38:49" x14ac:dyDescent="0.2"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</row>
    <row r="941" spans="38:49" x14ac:dyDescent="0.2"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</row>
    <row r="942" spans="38:49" x14ac:dyDescent="0.2"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</row>
    <row r="943" spans="38:49" x14ac:dyDescent="0.2"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</row>
    <row r="944" spans="38:49" x14ac:dyDescent="0.2"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</row>
    <row r="945" spans="38:49" x14ac:dyDescent="0.2"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</row>
    <row r="946" spans="38:49" x14ac:dyDescent="0.2"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</row>
    <row r="947" spans="38:49" x14ac:dyDescent="0.2"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</row>
    <row r="948" spans="38:49" x14ac:dyDescent="0.2"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</row>
    <row r="949" spans="38:49" x14ac:dyDescent="0.2"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</row>
    <row r="950" spans="38:49" x14ac:dyDescent="0.2"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</row>
    <row r="951" spans="38:49" x14ac:dyDescent="0.2"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</row>
    <row r="952" spans="38:49" x14ac:dyDescent="0.2"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</row>
    <row r="953" spans="38:49" x14ac:dyDescent="0.2"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</row>
    <row r="954" spans="38:49" x14ac:dyDescent="0.2"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</row>
    <row r="955" spans="38:49" x14ac:dyDescent="0.2"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</row>
    <row r="956" spans="38:49" x14ac:dyDescent="0.2"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</row>
    <row r="957" spans="38:49" x14ac:dyDescent="0.2"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</row>
    <row r="958" spans="38:49" x14ac:dyDescent="0.2"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</row>
    <row r="959" spans="38:49" x14ac:dyDescent="0.2"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</row>
    <row r="960" spans="38:49" x14ac:dyDescent="0.2"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</row>
    <row r="961" spans="38:49" x14ac:dyDescent="0.2"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</row>
    <row r="962" spans="38:49" x14ac:dyDescent="0.2"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</row>
    <row r="963" spans="38:49" x14ac:dyDescent="0.2"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</row>
    <row r="964" spans="38:49" x14ac:dyDescent="0.2"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</row>
    <row r="965" spans="38:49" x14ac:dyDescent="0.2"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</row>
    <row r="966" spans="38:49" x14ac:dyDescent="0.2"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</row>
    <row r="967" spans="38:49" x14ac:dyDescent="0.2"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</row>
    <row r="968" spans="38:49" x14ac:dyDescent="0.2"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</row>
    <row r="969" spans="38:49" x14ac:dyDescent="0.2"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</row>
    <row r="970" spans="38:49" x14ac:dyDescent="0.2"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</row>
    <row r="971" spans="38:49" x14ac:dyDescent="0.2"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</row>
    <row r="972" spans="38:49" x14ac:dyDescent="0.2"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</row>
    <row r="973" spans="38:49" x14ac:dyDescent="0.2"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</row>
    <row r="974" spans="38:49" x14ac:dyDescent="0.2"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</row>
    <row r="975" spans="38:49" x14ac:dyDescent="0.2"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</row>
    <row r="976" spans="38:49" x14ac:dyDescent="0.2"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</row>
    <row r="977" spans="38:49" x14ac:dyDescent="0.2"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</row>
    <row r="978" spans="38:49" x14ac:dyDescent="0.2"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</row>
    <row r="979" spans="38:49" x14ac:dyDescent="0.2"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</row>
    <row r="980" spans="38:49" x14ac:dyDescent="0.2"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</row>
    <row r="981" spans="38:49" x14ac:dyDescent="0.2"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</row>
    <row r="982" spans="38:49" x14ac:dyDescent="0.2"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</row>
    <row r="983" spans="38:49" x14ac:dyDescent="0.2"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</row>
    <row r="984" spans="38:49" x14ac:dyDescent="0.2"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</row>
    <row r="985" spans="38:49" x14ac:dyDescent="0.2"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</row>
    <row r="986" spans="38:49" x14ac:dyDescent="0.2"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</row>
    <row r="987" spans="38:49" x14ac:dyDescent="0.2"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</row>
    <row r="988" spans="38:49" x14ac:dyDescent="0.2"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</row>
    <row r="989" spans="38:49" x14ac:dyDescent="0.2"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</row>
    <row r="990" spans="38:49" x14ac:dyDescent="0.2"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</row>
    <row r="991" spans="38:49" x14ac:dyDescent="0.2"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</row>
    <row r="992" spans="38:49" x14ac:dyDescent="0.2"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</row>
    <row r="993" spans="38:49" x14ac:dyDescent="0.2"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</row>
    <row r="994" spans="38:49" x14ac:dyDescent="0.2"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</row>
    <row r="995" spans="38:49" x14ac:dyDescent="0.2"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</row>
    <row r="996" spans="38:49" x14ac:dyDescent="0.2"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</row>
    <row r="997" spans="38:49" x14ac:dyDescent="0.2"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</row>
    <row r="998" spans="38:49" x14ac:dyDescent="0.2"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</row>
    <row r="999" spans="38:49" x14ac:dyDescent="0.2"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</row>
    <row r="1000" spans="38:49" x14ac:dyDescent="0.2"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</row>
    <row r="1001" spans="38:49" x14ac:dyDescent="0.2"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</row>
    <row r="1002" spans="38:49" x14ac:dyDescent="0.2"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</row>
    <row r="1003" spans="38:49" x14ac:dyDescent="0.2"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</row>
    <row r="1004" spans="38:49" x14ac:dyDescent="0.2"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</row>
    <row r="1005" spans="38:49" x14ac:dyDescent="0.2"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</row>
    <row r="1006" spans="38:49" x14ac:dyDescent="0.2"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</row>
    <row r="1007" spans="38:49" x14ac:dyDescent="0.2"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</row>
    <row r="1008" spans="38:49" x14ac:dyDescent="0.2"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</row>
    <row r="1009" spans="38:49" x14ac:dyDescent="0.2"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</row>
    <row r="1010" spans="38:49" x14ac:dyDescent="0.2"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</row>
    <row r="1011" spans="38:49" x14ac:dyDescent="0.2"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</row>
    <row r="1012" spans="38:49" x14ac:dyDescent="0.2"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</row>
    <row r="1013" spans="38:49" x14ac:dyDescent="0.2"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</row>
    <row r="1014" spans="38:49" x14ac:dyDescent="0.2"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</row>
    <row r="1015" spans="38:49" x14ac:dyDescent="0.2"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</row>
    <row r="1016" spans="38:49" x14ac:dyDescent="0.2"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</row>
    <row r="1017" spans="38:49" x14ac:dyDescent="0.2"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</row>
    <row r="1018" spans="38:49" x14ac:dyDescent="0.2"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</row>
    <row r="1019" spans="38:49" x14ac:dyDescent="0.2"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</row>
    <row r="1020" spans="38:49" x14ac:dyDescent="0.2"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</row>
    <row r="1021" spans="38:49" x14ac:dyDescent="0.2"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</row>
  </sheetData>
  <mergeCells count="37">
    <mergeCell ref="O40:P40"/>
    <mergeCell ref="V40:W40"/>
    <mergeCell ref="AC40:AJ40"/>
    <mergeCell ref="O41:P41"/>
    <mergeCell ref="V41:W41"/>
    <mergeCell ref="AC41:AJ41"/>
    <mergeCell ref="AJ1:AJ3"/>
    <mergeCell ref="AK1:AK3"/>
    <mergeCell ref="AC1:AC3"/>
    <mergeCell ref="AD1:AD3"/>
    <mergeCell ref="AE1:AE3"/>
    <mergeCell ref="AF1:AF3"/>
    <mergeCell ref="AG1:AG3"/>
    <mergeCell ref="AH1:AH3"/>
    <mergeCell ref="AI1:AI3"/>
    <mergeCell ref="X1:X3"/>
    <mergeCell ref="Y1:Y3"/>
    <mergeCell ref="Z1:Z3"/>
    <mergeCell ref="AA1:AA3"/>
    <mergeCell ref="AB1:AB3"/>
    <mergeCell ref="M1:M3"/>
    <mergeCell ref="N1:N3"/>
    <mergeCell ref="A2:A3"/>
    <mergeCell ref="V1:V3"/>
    <mergeCell ref="W1:W3"/>
    <mergeCell ref="O1:O3"/>
    <mergeCell ref="P1:P3"/>
    <mergeCell ref="Q1:Q3"/>
    <mergeCell ref="R1:R3"/>
    <mergeCell ref="S1:S3"/>
    <mergeCell ref="T1:T3"/>
    <mergeCell ref="U1:U3"/>
    <mergeCell ref="C1:C3"/>
    <mergeCell ref="D1:D3"/>
    <mergeCell ref="E1:E3"/>
    <mergeCell ref="F1:F3"/>
    <mergeCell ref="L1:L3"/>
  </mergeCells>
  <conditionalFormatting sqref="F35:F39">
    <cfRule type="cellIs" dxfId="224" priority="1" operator="greaterThanOrEqual">
      <formula>700</formula>
    </cfRule>
  </conditionalFormatting>
  <conditionalFormatting sqref="F35:F39">
    <cfRule type="cellIs" dxfId="223" priority="2" operator="greaterThanOrEqual">
      <formula>600</formula>
    </cfRule>
  </conditionalFormatting>
  <conditionalFormatting sqref="F35:F39">
    <cfRule type="cellIs" dxfId="222" priority="3" operator="greaterThanOrEqual">
      <formula>0</formula>
    </cfRule>
  </conditionalFormatting>
  <conditionalFormatting sqref="C4:E34">
    <cfRule type="cellIs" dxfId="221" priority="4" operator="greaterThanOrEqual">
      <formula>850</formula>
    </cfRule>
  </conditionalFormatting>
  <conditionalFormatting sqref="C4:E34">
    <cfRule type="cellIs" dxfId="220" priority="5" operator="between">
      <formula>800</formula>
      <formula>849</formula>
    </cfRule>
  </conditionalFormatting>
  <conditionalFormatting sqref="C4:E34">
    <cfRule type="cellIs" dxfId="219" priority="6" operator="between">
      <formula>0</formula>
      <formula>799</formula>
    </cfRule>
  </conditionalFormatting>
  <conditionalFormatting sqref="G4:J34">
    <cfRule type="cellIs" dxfId="218" priority="7" operator="equal">
      <formula>"A"</formula>
    </cfRule>
  </conditionalFormatting>
  <conditionalFormatting sqref="G4:J34">
    <cfRule type="cellIs" dxfId="217" priority="8" operator="equal">
      <formula>"B"</formula>
    </cfRule>
  </conditionalFormatting>
  <conditionalFormatting sqref="G4:J34">
    <cfRule type="cellIs" dxfId="216" priority="9" operator="equal">
      <formula>"C"</formula>
    </cfRule>
  </conditionalFormatting>
  <conditionalFormatting sqref="G4:J34">
    <cfRule type="cellIs" dxfId="215" priority="10" operator="equal">
      <formula>"D"</formula>
    </cfRule>
  </conditionalFormatting>
  <conditionalFormatting sqref="G4:J34">
    <cfRule type="cellIs" dxfId="214" priority="11" operator="equal">
      <formula>"E"</formula>
    </cfRule>
  </conditionalFormatting>
  <conditionalFormatting sqref="G4:J34">
    <cfRule type="cellIs" dxfId="213" priority="12" operator="equal">
      <formula>"F"</formula>
    </cfRule>
  </conditionalFormatting>
  <conditionalFormatting sqref="G4:J34">
    <cfRule type="cellIs" dxfId="212" priority="13" operator="equal">
      <formula>"G"</formula>
    </cfRule>
  </conditionalFormatting>
  <conditionalFormatting sqref="G4:J34">
    <cfRule type="cellIs" dxfId="211" priority="14" operator="equal">
      <formula>"H"</formula>
    </cfRule>
  </conditionalFormatting>
  <conditionalFormatting sqref="G4:J34">
    <cfRule type="cellIs" dxfId="210" priority="15" operator="equal">
      <formula>"I"</formula>
    </cfRule>
  </conditionalFormatting>
  <conditionalFormatting sqref="G4:J34">
    <cfRule type="cellIs" dxfId="209" priority="16" operator="equal">
      <formula>"J"</formula>
    </cfRule>
  </conditionalFormatting>
  <conditionalFormatting sqref="G4:J34">
    <cfRule type="cellIs" dxfId="208" priority="17" operator="equal">
      <formula>"K"</formula>
    </cfRule>
  </conditionalFormatting>
  <conditionalFormatting sqref="G4:J34">
    <cfRule type="cellIs" dxfId="207" priority="18" operator="equal">
      <formula>"L"</formula>
    </cfRule>
  </conditionalFormatting>
  <conditionalFormatting sqref="G4:J34">
    <cfRule type="cellIs" dxfId="206" priority="19" operator="equal">
      <formula>"M"</formula>
    </cfRule>
  </conditionalFormatting>
  <conditionalFormatting sqref="G4:J34">
    <cfRule type="cellIs" dxfId="205" priority="20" operator="equal">
      <formula>"N"</formula>
    </cfRule>
  </conditionalFormatting>
  <conditionalFormatting sqref="G4:J34">
    <cfRule type="cellIs" dxfId="204" priority="21" operator="equal">
      <formula>"O"</formula>
    </cfRule>
  </conditionalFormatting>
  <conditionalFormatting sqref="G4:J34">
    <cfRule type="cellIs" dxfId="203" priority="22" operator="equal">
      <formula>"Z"</formula>
    </cfRule>
  </conditionalFormatting>
  <conditionalFormatting sqref="G4:J34">
    <cfRule type="cellIs" dxfId="202" priority="23" operator="equal">
      <formula>"P"</formula>
    </cfRule>
  </conditionalFormatting>
  <conditionalFormatting sqref="G4:J34">
    <cfRule type="cellIs" dxfId="201" priority="24" operator="equal">
      <formula>"Q"</formula>
    </cfRule>
  </conditionalFormatting>
  <conditionalFormatting sqref="G4:J34">
    <cfRule type="cellIs" dxfId="200" priority="25" operator="equal">
      <formula>"R"</formula>
    </cfRule>
  </conditionalFormatting>
  <conditionalFormatting sqref="L4:N34 O4:O33 P4:P11 S4:U34 V4:V33 W4:W11 Z4:AB34 AC4:AJ33 P13:P33 W13:W33">
    <cfRule type="cellIs" dxfId="199" priority="26" operator="between">
      <formula>0</formula>
      <formula>69</formula>
    </cfRule>
  </conditionalFormatting>
  <conditionalFormatting sqref="L4:N34 O4:O33 P4:P11 S4:U34 V4:V33 W4:W11 Z4:AB34 AC4:AJ33 P13:P33 W13:W33">
    <cfRule type="cellIs" dxfId="198" priority="27" operator="between">
      <formula>70</formula>
      <formula>79</formula>
    </cfRule>
  </conditionalFormatting>
  <conditionalFormatting sqref="L4:N34 O4:O33 P4:P11 S4:U34 V4:V33 W4:W11 Z4:AB34 AC4:AJ33 P13:P33 W13:W33">
    <cfRule type="cellIs" dxfId="197" priority="28" operator="between">
      <formula>80</formula>
      <formula>89</formula>
    </cfRule>
  </conditionalFormatting>
  <conditionalFormatting sqref="L4:N34 O4:O33 P4:P11 S4:U34 V4:V33 W4:W11 Z4:AB34 AC4:AJ33 P13:P33 W13:W33">
    <cfRule type="cellIs" dxfId="196" priority="29" operator="between">
      <formula>90</formula>
      <formula>100</formula>
    </cfRule>
  </conditionalFormatting>
  <conditionalFormatting sqref="Q4:Q34 X4:X34 AK4:AK34">
    <cfRule type="cellIs" dxfId="195" priority="30" operator="between">
      <formula>35</formula>
      <formula>100</formula>
    </cfRule>
  </conditionalFormatting>
  <conditionalFormatting sqref="Q4:Q34 X4:X34 AK4:AK34">
    <cfRule type="cellIs" dxfId="194" priority="31" operator="between">
      <formula>0</formula>
      <formula>34</formula>
    </cfRule>
  </conditionalFormatting>
  <conditionalFormatting sqref="G4:J34">
    <cfRule type="containsText" dxfId="193" priority="32" operator="containsText" text="S">
      <formula>NOT(ISERROR(SEARCH(("S"),(G4))))</formula>
    </cfRule>
  </conditionalFormatting>
  <conditionalFormatting sqref="G4:J34">
    <cfRule type="containsText" dxfId="192" priority="33" operator="containsText" text="T">
      <formula>NOT(ISERROR(SEARCH(("T"),(G4))))</formula>
    </cfRule>
  </conditionalFormatting>
  <conditionalFormatting sqref="G4:J34">
    <cfRule type="containsText" dxfId="191" priority="34" operator="containsText" text="U">
      <formula>NOT(ISERROR(SEARCH(("U"),(G4))))</formula>
    </cfRule>
  </conditionalFormatting>
  <conditionalFormatting sqref="G4:G34">
    <cfRule type="containsText" dxfId="190" priority="35" operator="containsText" text="V">
      <formula>NOT(ISERROR(SEARCH(("V"),(G4))))</formula>
    </cfRule>
  </conditionalFormatting>
  <conditionalFormatting sqref="H4:J34">
    <cfRule type="containsText" dxfId="189" priority="36" operator="containsText" text="V">
      <formula>NOT(ISERROR(SEARCH(("V"),(H4))))</formula>
    </cfRule>
  </conditionalFormatting>
  <conditionalFormatting sqref="G4:G34">
    <cfRule type="containsText" dxfId="188" priority="37" operator="containsText" text="W">
      <formula>NOT(ISERROR(SEARCH(("W"),(G4))))</formula>
    </cfRule>
  </conditionalFormatting>
  <conditionalFormatting sqref="I4:J34">
    <cfRule type="containsText" dxfId="187" priority="38" operator="containsText" text="W">
      <formula>NOT(ISERROR(SEARCH(("W"),(I4))))</formula>
    </cfRule>
  </conditionalFormatting>
  <conditionalFormatting sqref="G4:G34">
    <cfRule type="containsText" dxfId="186" priority="39" operator="containsText" text="X">
      <formula>NOT(ISERROR(SEARCH(("X"),(G4))))</formula>
    </cfRule>
  </conditionalFormatting>
  <conditionalFormatting sqref="I4:I34">
    <cfRule type="containsText" dxfId="185" priority="40" operator="containsText" text="X">
      <formula>NOT(ISERROR(SEARCH(("X"),(I4))))</formula>
    </cfRule>
  </conditionalFormatting>
  <conditionalFormatting sqref="J4:J34">
    <cfRule type="containsText" dxfId="184" priority="41" operator="containsText" text="X">
      <formula>NOT(ISERROR(SEARCH(("X"),(J4))))</formula>
    </cfRule>
  </conditionalFormatting>
  <conditionalFormatting sqref="G4:I34">
    <cfRule type="containsText" dxfId="183" priority="42" operator="containsText" text="Y">
      <formula>NOT(ISERROR(SEARCH(("Y"),(G4))))</formula>
    </cfRule>
  </conditionalFormatting>
  <conditionalFormatting sqref="I4:J34">
    <cfRule type="containsText" dxfId="182" priority="43" operator="containsText" text="Y">
      <formula>NOT(ISERROR(SEARCH(("Y"),(I4))))</formula>
    </cfRule>
  </conditionalFormatting>
  <conditionalFormatting sqref="H4:H34">
    <cfRule type="cellIs" dxfId="181" priority="44" operator="equal">
      <formula>"W"</formula>
    </cfRule>
  </conditionalFormatting>
  <conditionalFormatting sqref="H4:H34">
    <cfRule type="cellIs" dxfId="180" priority="45" operator="equal">
      <formula>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W1021"/>
  <sheetViews>
    <sheetView workbookViewId="0">
      <pane xSplit="2" topLeftCell="C1" activePane="topRight" state="frozen"/>
      <selection pane="topRight" activeCell="A4" sqref="A4:B29"/>
    </sheetView>
  </sheetViews>
  <sheetFormatPr baseColWidth="10" defaultColWidth="12.6640625" defaultRowHeight="15.75" customHeight="1" x14ac:dyDescent="0.15"/>
  <cols>
    <col min="1" max="1" width="19.1640625" customWidth="1"/>
    <col min="2" max="2" width="19" customWidth="1"/>
    <col min="3" max="5" width="7.83203125" customWidth="1"/>
    <col min="6" max="6" width="4.5" customWidth="1"/>
    <col min="7" max="10" width="10" customWidth="1"/>
    <col min="11" max="11" width="5.1640625" customWidth="1"/>
    <col min="12" max="16" width="9.1640625" customWidth="1"/>
    <col min="17" max="17" width="10.33203125" customWidth="1"/>
    <col min="18" max="18" width="5.1640625" customWidth="1"/>
    <col min="19" max="23" width="9.33203125" customWidth="1"/>
    <col min="24" max="24" width="10.1640625" customWidth="1"/>
    <col min="25" max="25" width="4.5" customWidth="1"/>
    <col min="26" max="36" width="9.1640625" customWidth="1"/>
    <col min="37" max="37" width="10.33203125" customWidth="1"/>
  </cols>
  <sheetData>
    <row r="1" spans="1:49" x14ac:dyDescent="0.2">
      <c r="A1" s="1" t="s">
        <v>157</v>
      </c>
      <c r="B1" s="2"/>
      <c r="C1" s="58" t="s">
        <v>1</v>
      </c>
      <c r="D1" s="60" t="s">
        <v>2</v>
      </c>
      <c r="E1" s="62" t="s">
        <v>3</v>
      </c>
      <c r="F1" s="64"/>
      <c r="G1" s="3" t="s">
        <v>4</v>
      </c>
      <c r="H1" s="3" t="s">
        <v>5</v>
      </c>
      <c r="I1" s="3" t="s">
        <v>6</v>
      </c>
      <c r="J1" s="3" t="s">
        <v>7</v>
      </c>
      <c r="K1" s="4"/>
      <c r="L1" s="66" t="s">
        <v>8</v>
      </c>
      <c r="M1" s="67" t="s">
        <v>9</v>
      </c>
      <c r="N1" s="67" t="s">
        <v>10</v>
      </c>
      <c r="O1" s="70" t="s">
        <v>11</v>
      </c>
      <c r="P1" s="71" t="s">
        <v>12</v>
      </c>
      <c r="Q1" s="71" t="s">
        <v>13</v>
      </c>
      <c r="R1" s="72"/>
      <c r="S1" s="71" t="s">
        <v>14</v>
      </c>
      <c r="T1" s="73" t="s">
        <v>9</v>
      </c>
      <c r="U1" s="73" t="s">
        <v>10</v>
      </c>
      <c r="V1" s="70" t="s">
        <v>11</v>
      </c>
      <c r="W1" s="71" t="s">
        <v>15</v>
      </c>
      <c r="X1" s="71" t="s">
        <v>13</v>
      </c>
      <c r="Y1" s="72"/>
      <c r="Z1" s="71" t="s">
        <v>16</v>
      </c>
      <c r="AA1" s="73" t="s">
        <v>17</v>
      </c>
      <c r="AB1" s="73" t="s">
        <v>18</v>
      </c>
      <c r="AC1" s="70" t="s">
        <v>19</v>
      </c>
      <c r="AD1" s="70" t="s">
        <v>20</v>
      </c>
      <c r="AE1" s="70" t="s">
        <v>21</v>
      </c>
      <c r="AF1" s="70" t="s">
        <v>22</v>
      </c>
      <c r="AG1" s="70" t="s">
        <v>23</v>
      </c>
      <c r="AH1" s="70" t="s">
        <v>24</v>
      </c>
      <c r="AI1" s="70" t="s">
        <v>25</v>
      </c>
      <c r="AJ1" s="71" t="s">
        <v>26</v>
      </c>
      <c r="AK1" s="71" t="s">
        <v>13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x14ac:dyDescent="0.2">
      <c r="A2" s="68" t="s">
        <v>27</v>
      </c>
      <c r="B2" s="6"/>
      <c r="C2" s="59"/>
      <c r="D2" s="59"/>
      <c r="E2" s="63"/>
      <c r="F2" s="65"/>
      <c r="G2" s="7" t="s">
        <v>28</v>
      </c>
      <c r="H2" s="7" t="s">
        <v>29</v>
      </c>
      <c r="I2" s="7" t="s">
        <v>30</v>
      </c>
      <c r="J2" s="7" t="s">
        <v>28</v>
      </c>
      <c r="K2" s="4"/>
      <c r="L2" s="59"/>
      <c r="M2" s="59"/>
      <c r="N2" s="59"/>
      <c r="O2" s="65"/>
      <c r="P2" s="65"/>
      <c r="Q2" s="65"/>
      <c r="R2" s="63"/>
      <c r="S2" s="65"/>
      <c r="T2" s="65"/>
      <c r="U2" s="65"/>
      <c r="V2" s="65"/>
      <c r="W2" s="65"/>
      <c r="X2" s="65"/>
      <c r="Y2" s="63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x14ac:dyDescent="0.2">
      <c r="A3" s="69"/>
      <c r="B3" s="8" t="s">
        <v>31</v>
      </c>
      <c r="C3" s="59"/>
      <c r="D3" s="61"/>
      <c r="E3" s="63"/>
      <c r="F3" s="65"/>
      <c r="G3" s="7" t="s">
        <v>32</v>
      </c>
      <c r="H3" s="7" t="s">
        <v>33</v>
      </c>
      <c r="I3" s="7" t="s">
        <v>34</v>
      </c>
      <c r="J3" s="7" t="s">
        <v>35</v>
      </c>
      <c r="K3" s="4"/>
      <c r="L3" s="59"/>
      <c r="M3" s="59"/>
      <c r="N3" s="59"/>
      <c r="O3" s="65"/>
      <c r="P3" s="65"/>
      <c r="Q3" s="65"/>
      <c r="R3" s="63"/>
      <c r="S3" s="69"/>
      <c r="T3" s="69"/>
      <c r="U3" s="69"/>
      <c r="V3" s="69"/>
      <c r="W3" s="69"/>
      <c r="X3" s="69"/>
      <c r="Y3" s="63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2">
      <c r="A4" s="82" t="s">
        <v>158</v>
      </c>
      <c r="B4" s="82" t="s">
        <v>159</v>
      </c>
      <c r="C4" s="9">
        <v>1052</v>
      </c>
      <c r="D4" s="10">
        <v>1191</v>
      </c>
      <c r="E4" s="11"/>
      <c r="F4" s="12"/>
      <c r="G4" s="13" t="s">
        <v>160</v>
      </c>
      <c r="H4" s="13">
        <v>201</v>
      </c>
      <c r="I4" s="13" t="s">
        <v>161</v>
      </c>
      <c r="J4" s="13"/>
      <c r="K4" s="4"/>
      <c r="L4" s="9">
        <v>43</v>
      </c>
      <c r="M4" s="9">
        <v>63</v>
      </c>
      <c r="N4" s="9"/>
      <c r="O4" s="9"/>
      <c r="P4" s="14"/>
      <c r="Q4" s="9">
        <f t="shared" ref="Q4:Q34" si="0">P4-L4</f>
        <v>-43</v>
      </c>
      <c r="R4" s="15"/>
      <c r="S4" s="9">
        <v>38</v>
      </c>
      <c r="T4" s="9"/>
      <c r="U4" s="9"/>
      <c r="V4" s="9"/>
      <c r="W4" s="14"/>
      <c r="X4" s="9">
        <f t="shared" ref="X4:X34" si="1">W4-S4</f>
        <v>-38</v>
      </c>
      <c r="Y4" s="15"/>
      <c r="Z4" s="9">
        <v>19</v>
      </c>
      <c r="AA4" s="9">
        <v>100</v>
      </c>
      <c r="AB4" s="9">
        <v>90</v>
      </c>
      <c r="AC4" s="9">
        <v>100</v>
      </c>
      <c r="AD4" s="9"/>
      <c r="AE4" s="9"/>
      <c r="AF4" s="9"/>
      <c r="AG4" s="9"/>
      <c r="AH4" s="9"/>
      <c r="AI4" s="9"/>
      <c r="AJ4" s="14"/>
      <c r="AK4" s="9">
        <f t="shared" ref="AK4:AK34" si="2">AJ4-Z4</f>
        <v>-19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x14ac:dyDescent="0.2">
      <c r="A5" s="83" t="s">
        <v>162</v>
      </c>
      <c r="B5" s="84" t="s">
        <v>163</v>
      </c>
      <c r="C5" s="13">
        <v>1111</v>
      </c>
      <c r="D5" s="13">
        <v>1182</v>
      </c>
      <c r="E5" s="18"/>
      <c r="F5" s="12"/>
      <c r="G5" s="13" t="s">
        <v>164</v>
      </c>
      <c r="H5" s="13">
        <v>163</v>
      </c>
      <c r="I5" s="13" t="s">
        <v>165</v>
      </c>
      <c r="J5" s="13"/>
      <c r="K5" s="15"/>
      <c r="L5" s="9">
        <v>50</v>
      </c>
      <c r="M5" s="9">
        <v>77</v>
      </c>
      <c r="N5" s="9"/>
      <c r="O5" s="19"/>
      <c r="P5" s="14"/>
      <c r="Q5" s="9">
        <f t="shared" si="0"/>
        <v>-50</v>
      </c>
      <c r="R5" s="15"/>
      <c r="S5" s="9">
        <v>34</v>
      </c>
      <c r="T5" s="9"/>
      <c r="U5" s="9"/>
      <c r="V5" s="19"/>
      <c r="W5" s="14"/>
      <c r="X5" s="9">
        <f t="shared" si="1"/>
        <v>-34</v>
      </c>
      <c r="Y5" s="15"/>
      <c r="Z5" s="9">
        <v>61</v>
      </c>
      <c r="AA5" s="9">
        <v>85</v>
      </c>
      <c r="AB5" s="9">
        <v>90</v>
      </c>
      <c r="AC5" s="19">
        <v>96</v>
      </c>
      <c r="AD5" s="19"/>
      <c r="AE5" s="19"/>
      <c r="AF5" s="19"/>
      <c r="AG5" s="19"/>
      <c r="AH5" s="19"/>
      <c r="AI5" s="19"/>
      <c r="AJ5" s="14"/>
      <c r="AK5" s="9">
        <f t="shared" si="2"/>
        <v>-61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x14ac:dyDescent="0.2">
      <c r="A6" s="83" t="s">
        <v>166</v>
      </c>
      <c r="B6" s="84" t="s">
        <v>167</v>
      </c>
      <c r="C6" s="13">
        <v>1204</v>
      </c>
      <c r="D6" s="13">
        <v>1220</v>
      </c>
      <c r="E6" s="18"/>
      <c r="F6" s="12"/>
      <c r="G6" s="13" t="s">
        <v>160</v>
      </c>
      <c r="H6" s="13">
        <v>179</v>
      </c>
      <c r="I6" s="13" t="s">
        <v>161</v>
      </c>
      <c r="J6" s="13"/>
      <c r="K6" s="4"/>
      <c r="L6" s="13">
        <v>70</v>
      </c>
      <c r="M6" s="13">
        <v>77</v>
      </c>
      <c r="N6" s="13"/>
      <c r="O6" s="9"/>
      <c r="P6" s="14"/>
      <c r="Q6" s="9">
        <f t="shared" si="0"/>
        <v>-70</v>
      </c>
      <c r="R6" s="15"/>
      <c r="S6" s="9">
        <v>44</v>
      </c>
      <c r="T6" s="9"/>
      <c r="U6" s="9"/>
      <c r="V6" s="9"/>
      <c r="W6" s="14"/>
      <c r="X6" s="9">
        <f t="shared" si="1"/>
        <v>-44</v>
      </c>
      <c r="Y6" s="15"/>
      <c r="Z6" s="9">
        <v>58</v>
      </c>
      <c r="AA6" s="9">
        <v>90</v>
      </c>
      <c r="AB6" s="9">
        <v>100</v>
      </c>
      <c r="AC6" s="9">
        <v>96</v>
      </c>
      <c r="AD6" s="9"/>
      <c r="AE6" s="9"/>
      <c r="AF6" s="9"/>
      <c r="AG6" s="9"/>
      <c r="AH6" s="9"/>
      <c r="AI6" s="9"/>
      <c r="AJ6" s="14"/>
      <c r="AK6" s="9">
        <f t="shared" si="2"/>
        <v>-58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x14ac:dyDescent="0.2">
      <c r="A7" s="83" t="s">
        <v>168</v>
      </c>
      <c r="B7" s="84" t="s">
        <v>169</v>
      </c>
      <c r="C7" s="13">
        <v>826</v>
      </c>
      <c r="D7" s="13">
        <v>866</v>
      </c>
      <c r="E7" s="18"/>
      <c r="F7" s="12"/>
      <c r="G7" s="13" t="s">
        <v>170</v>
      </c>
      <c r="H7" s="13">
        <v>157</v>
      </c>
      <c r="I7" s="13" t="s">
        <v>165</v>
      </c>
      <c r="J7" s="13"/>
      <c r="K7" s="4"/>
      <c r="L7" s="13">
        <v>47</v>
      </c>
      <c r="M7" s="13">
        <v>57</v>
      </c>
      <c r="N7" s="13"/>
      <c r="O7" s="9"/>
      <c r="P7" s="14"/>
      <c r="Q7" s="9">
        <f t="shared" si="0"/>
        <v>-47</v>
      </c>
      <c r="R7" s="15"/>
      <c r="S7" s="9">
        <v>28</v>
      </c>
      <c r="T7" s="9"/>
      <c r="U7" s="9"/>
      <c r="V7" s="9"/>
      <c r="W7" s="14"/>
      <c r="X7" s="9">
        <f t="shared" si="1"/>
        <v>-28</v>
      </c>
      <c r="Y7" s="15"/>
      <c r="Z7" s="9">
        <v>16</v>
      </c>
      <c r="AA7" s="9">
        <v>70</v>
      </c>
      <c r="AB7" s="9">
        <v>70</v>
      </c>
      <c r="AC7" s="9">
        <v>96</v>
      </c>
      <c r="AD7" s="9"/>
      <c r="AE7" s="9"/>
      <c r="AF7" s="9"/>
      <c r="AG7" s="9"/>
      <c r="AH7" s="9"/>
      <c r="AI7" s="9"/>
      <c r="AJ7" s="14"/>
      <c r="AK7" s="9">
        <f t="shared" si="2"/>
        <v>-16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x14ac:dyDescent="0.2">
      <c r="A8" s="83" t="s">
        <v>171</v>
      </c>
      <c r="B8" s="84" t="s">
        <v>172</v>
      </c>
      <c r="C8" s="13">
        <v>921</v>
      </c>
      <c r="D8" s="13"/>
      <c r="E8" s="18"/>
      <c r="F8" s="12"/>
      <c r="G8" s="13" t="s">
        <v>164</v>
      </c>
      <c r="H8" s="13" t="s">
        <v>173</v>
      </c>
      <c r="I8" s="13" t="s">
        <v>173</v>
      </c>
      <c r="J8" s="13"/>
      <c r="K8" s="4"/>
      <c r="L8" s="13">
        <v>53</v>
      </c>
      <c r="M8" s="13">
        <v>83</v>
      </c>
      <c r="N8" s="13"/>
      <c r="O8" s="9"/>
      <c r="P8" s="14"/>
      <c r="Q8" s="9">
        <f t="shared" si="0"/>
        <v>-53</v>
      </c>
      <c r="R8" s="15"/>
      <c r="S8" s="9">
        <v>31</v>
      </c>
      <c r="T8" s="9"/>
      <c r="U8" s="9"/>
      <c r="V8" s="9"/>
      <c r="W8" s="14"/>
      <c r="X8" s="9">
        <f t="shared" si="1"/>
        <v>-31</v>
      </c>
      <c r="Y8" s="15"/>
      <c r="Z8" s="9">
        <v>26</v>
      </c>
      <c r="AA8" s="9">
        <v>90</v>
      </c>
      <c r="AB8" s="9">
        <v>100</v>
      </c>
      <c r="AC8" s="9">
        <v>64</v>
      </c>
      <c r="AD8" s="9"/>
      <c r="AE8" s="9"/>
      <c r="AF8" s="9"/>
      <c r="AG8" s="9"/>
      <c r="AH8" s="9"/>
      <c r="AI8" s="9"/>
      <c r="AJ8" s="14"/>
      <c r="AK8" s="9">
        <f t="shared" si="2"/>
        <v>-26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x14ac:dyDescent="0.2">
      <c r="A9" s="83" t="s">
        <v>174</v>
      </c>
      <c r="B9" s="84" t="s">
        <v>175</v>
      </c>
      <c r="C9" s="13">
        <v>887</v>
      </c>
      <c r="D9" s="13">
        <v>1037</v>
      </c>
      <c r="E9" s="18"/>
      <c r="F9" s="12"/>
      <c r="G9" s="13" t="s">
        <v>176</v>
      </c>
      <c r="H9" s="13">
        <v>152</v>
      </c>
      <c r="I9" s="21" t="s">
        <v>161</v>
      </c>
      <c r="J9" s="13"/>
      <c r="K9" s="4"/>
      <c r="L9" s="13">
        <v>40</v>
      </c>
      <c r="M9" s="13">
        <v>80</v>
      </c>
      <c r="N9" s="13"/>
      <c r="O9" s="9"/>
      <c r="P9" s="14"/>
      <c r="Q9" s="9">
        <f t="shared" si="0"/>
        <v>-40</v>
      </c>
      <c r="R9" s="15"/>
      <c r="S9" s="9">
        <v>44</v>
      </c>
      <c r="T9" s="9"/>
      <c r="U9" s="9"/>
      <c r="V9" s="9"/>
      <c r="W9" s="14"/>
      <c r="X9" s="9">
        <f t="shared" si="1"/>
        <v>-44</v>
      </c>
      <c r="Y9" s="15"/>
      <c r="Z9" s="9">
        <v>19</v>
      </c>
      <c r="AA9" s="9">
        <v>85</v>
      </c>
      <c r="AB9" s="9">
        <v>100</v>
      </c>
      <c r="AC9" s="9">
        <v>92</v>
      </c>
      <c r="AD9" s="9"/>
      <c r="AE9" s="9"/>
      <c r="AF9" s="9"/>
      <c r="AG9" s="9"/>
      <c r="AH9" s="9"/>
      <c r="AI9" s="9"/>
      <c r="AJ9" s="14"/>
      <c r="AK9" s="9">
        <f t="shared" si="2"/>
        <v>-19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x14ac:dyDescent="0.2">
      <c r="A10" s="83" t="s">
        <v>177</v>
      </c>
      <c r="B10" s="84" t="s">
        <v>178</v>
      </c>
      <c r="C10" s="13">
        <v>1141</v>
      </c>
      <c r="D10" s="13">
        <v>1095</v>
      </c>
      <c r="E10" s="18"/>
      <c r="F10" s="12"/>
      <c r="G10" s="13" t="s">
        <v>179</v>
      </c>
      <c r="H10" s="13">
        <v>178</v>
      </c>
      <c r="I10" s="13" t="s">
        <v>161</v>
      </c>
      <c r="J10" s="13"/>
      <c r="K10" s="4"/>
      <c r="L10" s="13">
        <v>60</v>
      </c>
      <c r="M10" s="13">
        <v>87</v>
      </c>
      <c r="N10" s="13"/>
      <c r="O10" s="9"/>
      <c r="P10" s="14"/>
      <c r="Q10" s="9">
        <f t="shared" si="0"/>
        <v>-60</v>
      </c>
      <c r="R10" s="15"/>
      <c r="S10" s="9">
        <v>34</v>
      </c>
      <c r="T10" s="9"/>
      <c r="U10" s="9"/>
      <c r="V10" s="9"/>
      <c r="W10" s="14"/>
      <c r="X10" s="9">
        <f t="shared" si="1"/>
        <v>-34</v>
      </c>
      <c r="Y10" s="15"/>
      <c r="Z10" s="9">
        <v>32</v>
      </c>
      <c r="AA10" s="9">
        <v>95</v>
      </c>
      <c r="AB10" s="9">
        <v>90</v>
      </c>
      <c r="AC10" s="9">
        <v>28</v>
      </c>
      <c r="AD10" s="9"/>
      <c r="AE10" s="9"/>
      <c r="AF10" s="9"/>
      <c r="AG10" s="9"/>
      <c r="AH10" s="9"/>
      <c r="AI10" s="9"/>
      <c r="AJ10" s="14"/>
      <c r="AK10" s="9">
        <f t="shared" si="2"/>
        <v>-32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x14ac:dyDescent="0.2">
      <c r="A11" s="83" t="s">
        <v>180</v>
      </c>
      <c r="B11" s="84" t="s">
        <v>181</v>
      </c>
      <c r="C11" s="13">
        <v>1002</v>
      </c>
      <c r="D11" s="13">
        <v>1121</v>
      </c>
      <c r="E11" s="18"/>
      <c r="F11" s="12"/>
      <c r="G11" s="13" t="s">
        <v>179</v>
      </c>
      <c r="H11" s="13">
        <v>125</v>
      </c>
      <c r="I11" s="13" t="s">
        <v>161</v>
      </c>
      <c r="J11" s="13"/>
      <c r="K11" s="4"/>
      <c r="L11" s="13">
        <v>43</v>
      </c>
      <c r="M11" s="13">
        <v>40</v>
      </c>
      <c r="N11" s="13"/>
      <c r="O11" s="9"/>
      <c r="P11" s="14"/>
      <c r="Q11" s="9">
        <f t="shared" si="0"/>
        <v>-43</v>
      </c>
      <c r="R11" s="15"/>
      <c r="S11" s="9">
        <v>9</v>
      </c>
      <c r="T11" s="9"/>
      <c r="U11" s="9"/>
      <c r="V11" s="9"/>
      <c r="W11" s="14"/>
      <c r="X11" s="9">
        <f t="shared" si="1"/>
        <v>-9</v>
      </c>
      <c r="Y11" s="15"/>
      <c r="Z11" s="9">
        <v>13</v>
      </c>
      <c r="AA11" s="9">
        <v>25</v>
      </c>
      <c r="AB11" s="9">
        <v>20</v>
      </c>
      <c r="AC11" s="9">
        <v>68</v>
      </c>
      <c r="AD11" s="9"/>
      <c r="AE11" s="9"/>
      <c r="AF11" s="9"/>
      <c r="AG11" s="9"/>
      <c r="AH11" s="9"/>
      <c r="AI11" s="9"/>
      <c r="AJ11" s="14"/>
      <c r="AK11" s="9">
        <f t="shared" si="2"/>
        <v>-13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x14ac:dyDescent="0.2">
      <c r="A12" s="85" t="s">
        <v>182</v>
      </c>
      <c r="B12" s="85" t="s">
        <v>183</v>
      </c>
      <c r="C12" s="20">
        <v>763</v>
      </c>
      <c r="D12" s="23">
        <v>825</v>
      </c>
      <c r="E12" s="18"/>
      <c r="F12" s="12"/>
      <c r="G12" s="13" t="s">
        <v>176</v>
      </c>
      <c r="H12" s="13">
        <v>148</v>
      </c>
      <c r="I12" s="13" t="s">
        <v>161</v>
      </c>
      <c r="J12" s="13"/>
      <c r="K12" s="4"/>
      <c r="L12" s="23">
        <v>20</v>
      </c>
      <c r="M12" s="13">
        <v>70</v>
      </c>
      <c r="N12" s="13"/>
      <c r="O12" s="9"/>
      <c r="P12" s="24"/>
      <c r="Q12" s="9">
        <f t="shared" si="0"/>
        <v>-20</v>
      </c>
      <c r="R12" s="15"/>
      <c r="S12" s="20">
        <v>34</v>
      </c>
      <c r="T12" s="9"/>
      <c r="U12" s="9"/>
      <c r="V12" s="9"/>
      <c r="W12" s="24"/>
      <c r="X12" s="9">
        <f t="shared" si="1"/>
        <v>-34</v>
      </c>
      <c r="Y12" s="15"/>
      <c r="Z12" s="20">
        <v>26</v>
      </c>
      <c r="AA12" s="9">
        <v>85</v>
      </c>
      <c r="AB12" s="9">
        <v>100</v>
      </c>
      <c r="AC12" s="9">
        <v>80</v>
      </c>
      <c r="AD12" s="9"/>
      <c r="AE12" s="9"/>
      <c r="AF12" s="9"/>
      <c r="AG12" s="9"/>
      <c r="AH12" s="9"/>
      <c r="AI12" s="9"/>
      <c r="AJ12" s="14"/>
      <c r="AK12" s="9">
        <f t="shared" si="2"/>
        <v>-26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x14ac:dyDescent="0.2">
      <c r="A13" s="83" t="s">
        <v>184</v>
      </c>
      <c r="B13" s="84" t="s">
        <v>185</v>
      </c>
      <c r="C13" s="13">
        <v>762</v>
      </c>
      <c r="D13" s="13">
        <v>839</v>
      </c>
      <c r="E13" s="18"/>
      <c r="F13" s="25"/>
      <c r="G13" s="13" t="s">
        <v>164</v>
      </c>
      <c r="H13" s="13">
        <v>143</v>
      </c>
      <c r="I13" s="13" t="s">
        <v>161</v>
      </c>
      <c r="J13" s="13"/>
      <c r="K13" s="4"/>
      <c r="L13" s="13">
        <v>57</v>
      </c>
      <c r="M13" s="13">
        <v>70</v>
      </c>
      <c r="N13" s="13"/>
      <c r="O13" s="9"/>
      <c r="P13" s="14"/>
      <c r="Q13" s="9">
        <f t="shared" si="0"/>
        <v>-57</v>
      </c>
      <c r="R13" s="15"/>
      <c r="S13" s="9">
        <v>38</v>
      </c>
      <c r="T13" s="9"/>
      <c r="U13" s="9"/>
      <c r="V13" s="9"/>
      <c r="W13" s="14"/>
      <c r="X13" s="9">
        <f t="shared" si="1"/>
        <v>-38</v>
      </c>
      <c r="Y13" s="15"/>
      <c r="Z13" s="9">
        <v>23</v>
      </c>
      <c r="AA13" s="9">
        <v>100</v>
      </c>
      <c r="AB13" s="9">
        <v>90</v>
      </c>
      <c r="AC13" s="9">
        <v>68</v>
      </c>
      <c r="AD13" s="9"/>
      <c r="AE13" s="9"/>
      <c r="AF13" s="9"/>
      <c r="AG13" s="9"/>
      <c r="AH13" s="9"/>
      <c r="AI13" s="9"/>
      <c r="AJ13" s="14"/>
      <c r="AK13" s="9">
        <f t="shared" si="2"/>
        <v>-23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x14ac:dyDescent="0.2">
      <c r="A14" s="83" t="s">
        <v>186</v>
      </c>
      <c r="B14" s="84" t="s">
        <v>187</v>
      </c>
      <c r="C14" s="13">
        <v>1126</v>
      </c>
      <c r="D14" s="26">
        <v>1118</v>
      </c>
      <c r="E14" s="27"/>
      <c r="F14" s="25"/>
      <c r="G14" s="13" t="s">
        <v>179</v>
      </c>
      <c r="H14" s="13">
        <v>152</v>
      </c>
      <c r="I14" s="13" t="s">
        <v>161</v>
      </c>
      <c r="J14" s="13"/>
      <c r="K14" s="4"/>
      <c r="L14" s="13">
        <v>53</v>
      </c>
      <c r="M14" s="13">
        <v>87</v>
      </c>
      <c r="N14" s="13"/>
      <c r="O14" s="9"/>
      <c r="P14" s="14"/>
      <c r="Q14" s="9">
        <f t="shared" si="0"/>
        <v>-53</v>
      </c>
      <c r="R14" s="15"/>
      <c r="S14" s="9">
        <v>31</v>
      </c>
      <c r="T14" s="9"/>
      <c r="U14" s="9"/>
      <c r="V14" s="9"/>
      <c r="W14" s="14"/>
      <c r="X14" s="9">
        <f t="shared" si="1"/>
        <v>-31</v>
      </c>
      <c r="Y14" s="15"/>
      <c r="Z14" s="9">
        <v>35</v>
      </c>
      <c r="AA14" s="9">
        <v>80</v>
      </c>
      <c r="AB14" s="9">
        <v>90</v>
      </c>
      <c r="AC14" s="9">
        <v>80</v>
      </c>
      <c r="AD14" s="9"/>
      <c r="AE14" s="9"/>
      <c r="AF14" s="9"/>
      <c r="AG14" s="9"/>
      <c r="AH14" s="9"/>
      <c r="AI14" s="9"/>
      <c r="AJ14" s="14"/>
      <c r="AK14" s="9">
        <f t="shared" si="2"/>
        <v>-35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x14ac:dyDescent="0.2">
      <c r="A15" s="83" t="s">
        <v>188</v>
      </c>
      <c r="B15" s="84" t="s">
        <v>189</v>
      </c>
      <c r="C15" s="13">
        <v>1123</v>
      </c>
      <c r="D15" s="13">
        <v>1297</v>
      </c>
      <c r="E15" s="18"/>
      <c r="F15" s="12"/>
      <c r="G15" s="13" t="s">
        <v>176</v>
      </c>
      <c r="H15" s="13">
        <v>131</v>
      </c>
      <c r="I15" s="13" t="s">
        <v>161</v>
      </c>
      <c r="J15" s="13"/>
      <c r="K15" s="4"/>
      <c r="L15" s="13">
        <v>37</v>
      </c>
      <c r="M15" s="13">
        <v>83</v>
      </c>
      <c r="N15" s="13"/>
      <c r="O15" s="9"/>
      <c r="P15" s="14"/>
      <c r="Q15" s="9">
        <f t="shared" si="0"/>
        <v>-37</v>
      </c>
      <c r="R15" s="15"/>
      <c r="S15" s="9">
        <v>53</v>
      </c>
      <c r="T15" s="9"/>
      <c r="U15" s="9"/>
      <c r="V15" s="9"/>
      <c r="W15" s="14"/>
      <c r="X15" s="9">
        <f t="shared" si="1"/>
        <v>-53</v>
      </c>
      <c r="Y15" s="15"/>
      <c r="Z15" s="9">
        <v>55</v>
      </c>
      <c r="AA15" s="9">
        <v>100</v>
      </c>
      <c r="AB15" s="9">
        <v>90</v>
      </c>
      <c r="AC15" s="9">
        <v>64</v>
      </c>
      <c r="AD15" s="9"/>
      <c r="AE15" s="9"/>
      <c r="AF15" s="9"/>
      <c r="AG15" s="9"/>
      <c r="AH15" s="9"/>
      <c r="AI15" s="9"/>
      <c r="AJ15" s="14"/>
      <c r="AK15" s="9">
        <f t="shared" si="2"/>
        <v>-55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x14ac:dyDescent="0.2">
      <c r="A16" s="83" t="s">
        <v>190</v>
      </c>
      <c r="B16" s="84" t="s">
        <v>191</v>
      </c>
      <c r="C16" s="13">
        <v>1234</v>
      </c>
      <c r="D16" s="26">
        <v>1273</v>
      </c>
      <c r="E16" s="18"/>
      <c r="F16" s="25"/>
      <c r="G16" s="13" t="s">
        <v>161</v>
      </c>
      <c r="H16" s="13">
        <v>181</v>
      </c>
      <c r="I16" s="13" t="s">
        <v>161</v>
      </c>
      <c r="J16" s="13"/>
      <c r="K16" s="4"/>
      <c r="L16" s="13">
        <v>67</v>
      </c>
      <c r="M16" s="13"/>
      <c r="N16" s="13"/>
      <c r="O16" s="9"/>
      <c r="P16" s="14"/>
      <c r="Q16" s="9">
        <f t="shared" si="0"/>
        <v>-67</v>
      </c>
      <c r="R16" s="15"/>
      <c r="S16" s="9"/>
      <c r="T16" s="9"/>
      <c r="U16" s="9"/>
      <c r="V16" s="9"/>
      <c r="W16" s="14"/>
      <c r="X16" s="9">
        <f t="shared" si="1"/>
        <v>0</v>
      </c>
      <c r="Y16" s="15"/>
      <c r="Z16" s="9">
        <v>6</v>
      </c>
      <c r="AA16" s="9">
        <v>90</v>
      </c>
      <c r="AB16" s="9">
        <v>90</v>
      </c>
      <c r="AC16" s="9">
        <v>100</v>
      </c>
      <c r="AD16" s="9"/>
      <c r="AE16" s="9"/>
      <c r="AF16" s="9"/>
      <c r="AG16" s="9"/>
      <c r="AH16" s="9"/>
      <c r="AI16" s="9"/>
      <c r="AJ16" s="14"/>
      <c r="AK16" s="9">
        <f t="shared" si="2"/>
        <v>-6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x14ac:dyDescent="0.2">
      <c r="A17" s="83" t="s">
        <v>192</v>
      </c>
      <c r="B17" s="84" t="s">
        <v>193</v>
      </c>
      <c r="C17" s="13">
        <v>1186</v>
      </c>
      <c r="D17" s="13">
        <v>1276</v>
      </c>
      <c r="E17" s="18"/>
      <c r="F17" s="12"/>
      <c r="G17" s="13" t="s">
        <v>179</v>
      </c>
      <c r="H17" s="13">
        <v>158</v>
      </c>
      <c r="I17" s="13" t="s">
        <v>161</v>
      </c>
      <c r="J17" s="13"/>
      <c r="K17" s="4"/>
      <c r="L17" s="13">
        <v>47</v>
      </c>
      <c r="M17" s="13"/>
      <c r="N17" s="13"/>
      <c r="O17" s="9"/>
      <c r="P17" s="14"/>
      <c r="Q17" s="9">
        <f t="shared" si="0"/>
        <v>-47</v>
      </c>
      <c r="R17" s="15"/>
      <c r="S17" s="9">
        <v>47</v>
      </c>
      <c r="T17" s="9"/>
      <c r="U17" s="9"/>
      <c r="V17" s="9"/>
      <c r="W17" s="14"/>
      <c r="X17" s="9">
        <f t="shared" si="1"/>
        <v>-47</v>
      </c>
      <c r="Y17" s="15"/>
      <c r="Z17" s="9">
        <v>55</v>
      </c>
      <c r="AA17" s="9">
        <v>95</v>
      </c>
      <c r="AB17" s="9">
        <v>80</v>
      </c>
      <c r="AC17" s="9"/>
      <c r="AD17" s="9"/>
      <c r="AE17" s="9"/>
      <c r="AF17" s="9"/>
      <c r="AG17" s="9"/>
      <c r="AH17" s="9"/>
      <c r="AI17" s="9"/>
      <c r="AJ17" s="14"/>
      <c r="AK17" s="9">
        <f t="shared" si="2"/>
        <v>-55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x14ac:dyDescent="0.2">
      <c r="A18" s="83" t="s">
        <v>83</v>
      </c>
      <c r="B18" s="84" t="s">
        <v>194</v>
      </c>
      <c r="C18" s="13">
        <v>953</v>
      </c>
      <c r="D18" s="26">
        <v>978</v>
      </c>
      <c r="E18" s="18"/>
      <c r="F18" s="25"/>
      <c r="G18" s="13" t="s">
        <v>164</v>
      </c>
      <c r="H18" s="13">
        <v>177</v>
      </c>
      <c r="I18" s="13" t="s">
        <v>161</v>
      </c>
      <c r="J18" s="13"/>
      <c r="K18" s="4"/>
      <c r="L18" s="13">
        <v>40</v>
      </c>
      <c r="M18" s="13">
        <v>70</v>
      </c>
      <c r="N18" s="13"/>
      <c r="O18" s="9"/>
      <c r="P18" s="14"/>
      <c r="Q18" s="9">
        <f t="shared" si="0"/>
        <v>-40</v>
      </c>
      <c r="R18" s="15"/>
      <c r="S18" s="9">
        <v>28</v>
      </c>
      <c r="T18" s="9"/>
      <c r="U18" s="9"/>
      <c r="V18" s="9"/>
      <c r="W18" s="14"/>
      <c r="X18" s="9">
        <f t="shared" si="1"/>
        <v>-28</v>
      </c>
      <c r="Y18" s="15"/>
      <c r="Z18" s="9">
        <v>68</v>
      </c>
      <c r="AA18" s="9">
        <v>95</v>
      </c>
      <c r="AB18" s="9">
        <v>90</v>
      </c>
      <c r="AC18" s="9">
        <v>100</v>
      </c>
      <c r="AD18" s="9"/>
      <c r="AE18" s="9"/>
      <c r="AF18" s="9"/>
      <c r="AG18" s="9"/>
      <c r="AH18" s="9"/>
      <c r="AI18" s="9"/>
      <c r="AJ18" s="14"/>
      <c r="AK18" s="9">
        <f t="shared" si="2"/>
        <v>-68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">
      <c r="A19" s="83" t="s">
        <v>195</v>
      </c>
      <c r="B19" s="84" t="s">
        <v>93</v>
      </c>
      <c r="C19" s="13">
        <v>1057</v>
      </c>
      <c r="D19" s="26">
        <v>1047</v>
      </c>
      <c r="E19" s="27"/>
      <c r="F19" s="25"/>
      <c r="G19" s="13" t="s">
        <v>170</v>
      </c>
      <c r="H19" s="13">
        <v>148</v>
      </c>
      <c r="I19" s="13" t="s">
        <v>164</v>
      </c>
      <c r="J19" s="13"/>
      <c r="K19" s="4"/>
      <c r="L19" s="13">
        <v>47</v>
      </c>
      <c r="M19" s="13">
        <v>73</v>
      </c>
      <c r="N19" s="13"/>
      <c r="O19" s="9"/>
      <c r="P19" s="14"/>
      <c r="Q19" s="9">
        <f t="shared" si="0"/>
        <v>-47</v>
      </c>
      <c r="R19" s="15"/>
      <c r="S19" s="9">
        <v>25</v>
      </c>
      <c r="T19" s="9"/>
      <c r="U19" s="9"/>
      <c r="V19" s="9"/>
      <c r="W19" s="14"/>
      <c r="X19" s="9">
        <f t="shared" si="1"/>
        <v>-25</v>
      </c>
      <c r="Y19" s="15"/>
      <c r="Z19" s="9">
        <v>10</v>
      </c>
      <c r="AA19" s="9">
        <v>95</v>
      </c>
      <c r="AB19" s="9">
        <v>90</v>
      </c>
      <c r="AC19" s="9">
        <v>92</v>
      </c>
      <c r="AD19" s="9"/>
      <c r="AE19" s="9"/>
      <c r="AF19" s="9"/>
      <c r="AG19" s="9"/>
      <c r="AH19" s="9"/>
      <c r="AI19" s="9"/>
      <c r="AJ19" s="14"/>
      <c r="AK19" s="9">
        <f t="shared" si="2"/>
        <v>-10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x14ac:dyDescent="0.2">
      <c r="A20" s="85" t="s">
        <v>196</v>
      </c>
      <c r="B20" s="86" t="s">
        <v>197</v>
      </c>
      <c r="C20" s="13">
        <v>1010</v>
      </c>
      <c r="D20" s="26">
        <v>1065</v>
      </c>
      <c r="E20" s="18"/>
      <c r="F20" s="25"/>
      <c r="G20" s="13" t="s">
        <v>164</v>
      </c>
      <c r="H20" s="13">
        <v>172</v>
      </c>
      <c r="I20" s="13" t="s">
        <v>161</v>
      </c>
      <c r="J20" s="13"/>
      <c r="K20" s="4"/>
      <c r="L20" s="13">
        <v>43</v>
      </c>
      <c r="M20" s="13">
        <v>73</v>
      </c>
      <c r="N20" s="13"/>
      <c r="O20" s="9"/>
      <c r="P20" s="14"/>
      <c r="Q20" s="9">
        <f t="shared" si="0"/>
        <v>-43</v>
      </c>
      <c r="R20" s="15"/>
      <c r="S20" s="9">
        <v>50</v>
      </c>
      <c r="T20" s="9"/>
      <c r="U20" s="9"/>
      <c r="V20" s="9"/>
      <c r="W20" s="14"/>
      <c r="X20" s="9">
        <f t="shared" si="1"/>
        <v>-50</v>
      </c>
      <c r="Y20" s="15"/>
      <c r="Z20" s="9">
        <v>16</v>
      </c>
      <c r="AA20" s="9">
        <v>75</v>
      </c>
      <c r="AB20" s="9"/>
      <c r="AC20" s="9">
        <v>76</v>
      </c>
      <c r="AD20" s="9"/>
      <c r="AE20" s="9"/>
      <c r="AF20" s="9"/>
      <c r="AG20" s="9"/>
      <c r="AH20" s="9"/>
      <c r="AI20" s="9"/>
      <c r="AJ20" s="14"/>
      <c r="AK20" s="9">
        <f t="shared" si="2"/>
        <v>-16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2">
      <c r="A21" s="85" t="s">
        <v>198</v>
      </c>
      <c r="B21" s="86" t="s">
        <v>199</v>
      </c>
      <c r="C21" s="13">
        <v>777</v>
      </c>
      <c r="D21" s="13">
        <v>723</v>
      </c>
      <c r="E21" s="18"/>
      <c r="F21" s="12"/>
      <c r="G21" s="13" t="s">
        <v>179</v>
      </c>
      <c r="H21" s="13">
        <v>123</v>
      </c>
      <c r="I21" s="13" t="s">
        <v>164</v>
      </c>
      <c r="J21" s="13"/>
      <c r="K21" s="4"/>
      <c r="L21" s="13">
        <v>43</v>
      </c>
      <c r="M21" s="13"/>
      <c r="N21" s="13"/>
      <c r="O21" s="9"/>
      <c r="P21" s="14"/>
      <c r="Q21" s="9">
        <f t="shared" si="0"/>
        <v>-43</v>
      </c>
      <c r="R21" s="15"/>
      <c r="S21" s="9">
        <v>25</v>
      </c>
      <c r="T21" s="9"/>
      <c r="U21" s="9"/>
      <c r="V21" s="9"/>
      <c r="W21" s="14"/>
      <c r="X21" s="9">
        <f t="shared" si="1"/>
        <v>-25</v>
      </c>
      <c r="Y21" s="15"/>
      <c r="Z21" s="9">
        <v>13</v>
      </c>
      <c r="AA21" s="9">
        <v>60</v>
      </c>
      <c r="AB21" s="9"/>
      <c r="AC21" s="9"/>
      <c r="AD21" s="9"/>
      <c r="AE21" s="9"/>
      <c r="AF21" s="9"/>
      <c r="AG21" s="9"/>
      <c r="AH21" s="9"/>
      <c r="AI21" s="9"/>
      <c r="AJ21" s="14"/>
      <c r="AK21" s="9">
        <f t="shared" si="2"/>
        <v>-13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x14ac:dyDescent="0.2">
      <c r="A22" s="83" t="s">
        <v>200</v>
      </c>
      <c r="B22" s="84" t="s">
        <v>201</v>
      </c>
      <c r="C22" s="13">
        <v>444</v>
      </c>
      <c r="D22" s="13">
        <v>625</v>
      </c>
      <c r="E22" s="18"/>
      <c r="F22" s="12"/>
      <c r="G22" s="13" t="s">
        <v>176</v>
      </c>
      <c r="H22" s="13">
        <v>119</v>
      </c>
      <c r="I22" s="13" t="s">
        <v>165</v>
      </c>
      <c r="J22" s="13"/>
      <c r="K22" s="4"/>
      <c r="L22" s="13">
        <v>27</v>
      </c>
      <c r="M22" s="13">
        <v>43</v>
      </c>
      <c r="N22" s="13"/>
      <c r="O22" s="9"/>
      <c r="P22" s="14"/>
      <c r="Q22" s="9">
        <f t="shared" si="0"/>
        <v>-27</v>
      </c>
      <c r="R22" s="15"/>
      <c r="S22" s="9">
        <v>19</v>
      </c>
      <c r="T22" s="9"/>
      <c r="U22" s="9"/>
      <c r="V22" s="9"/>
      <c r="W22" s="14"/>
      <c r="X22" s="9">
        <f t="shared" si="1"/>
        <v>-19</v>
      </c>
      <c r="Y22" s="15"/>
      <c r="Z22" s="9">
        <v>13</v>
      </c>
      <c r="AA22" s="9">
        <v>75</v>
      </c>
      <c r="AB22" s="9">
        <v>90</v>
      </c>
      <c r="AC22" s="9">
        <v>16</v>
      </c>
      <c r="AD22" s="9"/>
      <c r="AE22" s="9"/>
      <c r="AF22" s="9"/>
      <c r="AG22" s="9"/>
      <c r="AH22" s="9"/>
      <c r="AI22" s="9"/>
      <c r="AJ22" s="14"/>
      <c r="AK22" s="9">
        <f t="shared" si="2"/>
        <v>-13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x14ac:dyDescent="0.2">
      <c r="A23" s="83" t="s">
        <v>202</v>
      </c>
      <c r="B23" s="84" t="s">
        <v>203</v>
      </c>
      <c r="C23" s="13">
        <v>857</v>
      </c>
      <c r="D23" s="26">
        <v>957</v>
      </c>
      <c r="E23" s="18"/>
      <c r="F23" s="12"/>
      <c r="G23" s="13" t="s">
        <v>170</v>
      </c>
      <c r="H23" s="13">
        <v>187</v>
      </c>
      <c r="I23" s="13" t="s">
        <v>165</v>
      </c>
      <c r="J23" s="13"/>
      <c r="K23" s="4"/>
      <c r="L23" s="13">
        <v>40</v>
      </c>
      <c r="M23" s="13">
        <v>53</v>
      </c>
      <c r="N23" s="13"/>
      <c r="O23" s="9"/>
      <c r="P23" s="14"/>
      <c r="Q23" s="9">
        <f t="shared" si="0"/>
        <v>-40</v>
      </c>
      <c r="R23" s="15"/>
      <c r="S23" s="9">
        <v>47</v>
      </c>
      <c r="T23" s="9"/>
      <c r="U23" s="9"/>
      <c r="V23" s="9"/>
      <c r="W23" s="14"/>
      <c r="X23" s="9">
        <f t="shared" si="1"/>
        <v>-47</v>
      </c>
      <c r="Y23" s="15"/>
      <c r="Z23" s="9">
        <v>32</v>
      </c>
      <c r="AA23" s="9">
        <v>80</v>
      </c>
      <c r="AB23" s="9">
        <v>90</v>
      </c>
      <c r="AC23" s="9">
        <v>64</v>
      </c>
      <c r="AD23" s="9"/>
      <c r="AE23" s="9"/>
      <c r="AF23" s="9"/>
      <c r="AG23" s="9"/>
      <c r="AH23" s="9"/>
      <c r="AI23" s="9"/>
      <c r="AJ23" s="14"/>
      <c r="AK23" s="9">
        <f t="shared" si="2"/>
        <v>-32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x14ac:dyDescent="0.2">
      <c r="A24" s="83" t="s">
        <v>204</v>
      </c>
      <c r="B24" s="84" t="s">
        <v>205</v>
      </c>
      <c r="C24" s="13">
        <v>971</v>
      </c>
      <c r="D24" s="13">
        <v>1005</v>
      </c>
      <c r="E24" s="18"/>
      <c r="F24" s="12"/>
      <c r="G24" s="13" t="s">
        <v>160</v>
      </c>
      <c r="H24" s="13">
        <v>179</v>
      </c>
      <c r="I24" s="13" t="s">
        <v>164</v>
      </c>
      <c r="J24" s="13"/>
      <c r="K24" s="4"/>
      <c r="L24" s="13">
        <v>57</v>
      </c>
      <c r="M24" s="13">
        <v>87</v>
      </c>
      <c r="N24" s="13"/>
      <c r="O24" s="9"/>
      <c r="P24" s="14"/>
      <c r="Q24" s="9">
        <f t="shared" si="0"/>
        <v>-57</v>
      </c>
      <c r="R24" s="15"/>
      <c r="S24" s="9">
        <v>41</v>
      </c>
      <c r="T24" s="9"/>
      <c r="U24" s="9"/>
      <c r="V24" s="9"/>
      <c r="W24" s="14"/>
      <c r="X24" s="9">
        <f t="shared" si="1"/>
        <v>-41</v>
      </c>
      <c r="Y24" s="15"/>
      <c r="Z24" s="9">
        <v>35</v>
      </c>
      <c r="AA24" s="9">
        <v>95</v>
      </c>
      <c r="AB24" s="9">
        <v>90</v>
      </c>
      <c r="AC24" s="9">
        <v>100</v>
      </c>
      <c r="AD24" s="9"/>
      <c r="AE24" s="9"/>
      <c r="AF24" s="9"/>
      <c r="AG24" s="9"/>
      <c r="AH24" s="9"/>
      <c r="AI24" s="9"/>
      <c r="AJ24" s="14"/>
      <c r="AK24" s="9">
        <f t="shared" si="2"/>
        <v>-35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x14ac:dyDescent="0.2">
      <c r="A25" s="83" t="s">
        <v>206</v>
      </c>
      <c r="B25" s="84" t="s">
        <v>207</v>
      </c>
      <c r="C25" s="13">
        <v>985</v>
      </c>
      <c r="D25" s="26">
        <v>926</v>
      </c>
      <c r="E25" s="18"/>
      <c r="F25" s="12"/>
      <c r="G25" s="13" t="s">
        <v>176</v>
      </c>
      <c r="H25" s="13">
        <v>188</v>
      </c>
      <c r="I25" s="13" t="s">
        <v>161</v>
      </c>
      <c r="J25" s="13"/>
      <c r="K25" s="4"/>
      <c r="L25" s="13">
        <v>47</v>
      </c>
      <c r="M25" s="13">
        <v>63</v>
      </c>
      <c r="N25" s="13"/>
      <c r="O25" s="9"/>
      <c r="P25" s="14"/>
      <c r="Q25" s="9">
        <f t="shared" si="0"/>
        <v>-47</v>
      </c>
      <c r="R25" s="15"/>
      <c r="S25" s="9">
        <v>41</v>
      </c>
      <c r="T25" s="9"/>
      <c r="U25" s="9"/>
      <c r="V25" s="9"/>
      <c r="W25" s="14"/>
      <c r="X25" s="9">
        <f t="shared" si="1"/>
        <v>-41</v>
      </c>
      <c r="Y25" s="15"/>
      <c r="Z25" s="9">
        <v>13</v>
      </c>
      <c r="AA25" s="9">
        <v>75</v>
      </c>
      <c r="AB25" s="9">
        <v>60</v>
      </c>
      <c r="AC25" s="9">
        <v>72</v>
      </c>
      <c r="AD25" s="9"/>
      <c r="AE25" s="9"/>
      <c r="AF25" s="9"/>
      <c r="AG25" s="9"/>
      <c r="AH25" s="9"/>
      <c r="AI25" s="9"/>
      <c r="AJ25" s="14"/>
      <c r="AK25" s="9">
        <f t="shared" si="2"/>
        <v>-13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x14ac:dyDescent="0.2">
      <c r="A26" s="83" t="s">
        <v>92</v>
      </c>
      <c r="B26" s="84" t="s">
        <v>208</v>
      </c>
      <c r="C26" s="13">
        <v>1025</v>
      </c>
      <c r="D26" s="26">
        <v>841</v>
      </c>
      <c r="E26" s="18"/>
      <c r="F26" s="25"/>
      <c r="G26" s="13" t="s">
        <v>176</v>
      </c>
      <c r="H26" s="13">
        <v>115</v>
      </c>
      <c r="I26" s="13" t="s">
        <v>160</v>
      </c>
      <c r="J26" s="13"/>
      <c r="K26" s="4"/>
      <c r="L26" s="13">
        <v>17</v>
      </c>
      <c r="M26" s="13">
        <v>47</v>
      </c>
      <c r="N26" s="13"/>
      <c r="O26" s="9"/>
      <c r="P26" s="14"/>
      <c r="Q26" s="9">
        <f t="shared" si="0"/>
        <v>-17</v>
      </c>
      <c r="R26" s="15"/>
      <c r="S26" s="9">
        <v>22</v>
      </c>
      <c r="T26" s="9"/>
      <c r="U26" s="9"/>
      <c r="V26" s="9"/>
      <c r="W26" s="14"/>
      <c r="X26" s="9">
        <f t="shared" si="1"/>
        <v>-22</v>
      </c>
      <c r="Y26" s="15"/>
      <c r="Z26" s="9">
        <v>16</v>
      </c>
      <c r="AA26" s="9">
        <v>85</v>
      </c>
      <c r="AB26" s="9">
        <v>30</v>
      </c>
      <c r="AC26" s="9">
        <v>28</v>
      </c>
      <c r="AD26" s="9"/>
      <c r="AE26" s="9"/>
      <c r="AF26" s="9"/>
      <c r="AG26" s="9"/>
      <c r="AH26" s="9"/>
      <c r="AI26" s="9"/>
      <c r="AJ26" s="14"/>
      <c r="AK26" s="9">
        <f t="shared" si="2"/>
        <v>-16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">
      <c r="A27" s="83" t="s">
        <v>209</v>
      </c>
      <c r="B27" s="84" t="s">
        <v>210</v>
      </c>
      <c r="C27" s="13">
        <v>1102</v>
      </c>
      <c r="D27" s="13">
        <v>1183</v>
      </c>
      <c r="E27" s="18"/>
      <c r="F27" s="25"/>
      <c r="G27" s="13" t="s">
        <v>179</v>
      </c>
      <c r="H27" s="13">
        <v>143</v>
      </c>
      <c r="I27" s="13" t="s">
        <v>161</v>
      </c>
      <c r="J27" s="13"/>
      <c r="K27" s="4"/>
      <c r="L27" s="13">
        <v>43</v>
      </c>
      <c r="M27" s="13">
        <v>77</v>
      </c>
      <c r="N27" s="13"/>
      <c r="O27" s="9"/>
      <c r="P27" s="14"/>
      <c r="Q27" s="9">
        <f t="shared" si="0"/>
        <v>-43</v>
      </c>
      <c r="R27" s="15"/>
      <c r="S27" s="9">
        <v>53</v>
      </c>
      <c r="T27" s="9"/>
      <c r="U27" s="9"/>
      <c r="V27" s="9"/>
      <c r="W27" s="14"/>
      <c r="X27" s="9">
        <f t="shared" si="1"/>
        <v>-53</v>
      </c>
      <c r="Y27" s="15"/>
      <c r="Z27" s="9">
        <v>32</v>
      </c>
      <c r="AA27" s="9">
        <v>95</v>
      </c>
      <c r="AB27" s="9">
        <v>100</v>
      </c>
      <c r="AC27" s="9">
        <v>84</v>
      </c>
      <c r="AD27" s="9"/>
      <c r="AE27" s="9"/>
      <c r="AF27" s="9"/>
      <c r="AG27" s="9"/>
      <c r="AH27" s="9"/>
      <c r="AI27" s="9"/>
      <c r="AJ27" s="14"/>
      <c r="AK27" s="9">
        <f t="shared" si="2"/>
        <v>-32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x14ac:dyDescent="0.2">
      <c r="A28" s="83" t="s">
        <v>211</v>
      </c>
      <c r="B28" s="84" t="s">
        <v>212</v>
      </c>
      <c r="C28" s="13">
        <v>811</v>
      </c>
      <c r="D28" s="13">
        <v>898</v>
      </c>
      <c r="E28" s="18"/>
      <c r="F28" s="12"/>
      <c r="G28" s="13" t="s">
        <v>161</v>
      </c>
      <c r="H28" s="13">
        <v>202</v>
      </c>
      <c r="I28" s="13" t="s">
        <v>161</v>
      </c>
      <c r="J28" s="13"/>
      <c r="K28" s="4"/>
      <c r="L28" s="13">
        <v>47</v>
      </c>
      <c r="M28" s="13">
        <v>47</v>
      </c>
      <c r="N28" s="13"/>
      <c r="O28" s="9"/>
      <c r="P28" s="14"/>
      <c r="Q28" s="9">
        <f t="shared" si="0"/>
        <v>-47</v>
      </c>
      <c r="R28" s="15"/>
      <c r="S28" s="9">
        <v>41</v>
      </c>
      <c r="T28" s="9"/>
      <c r="U28" s="9"/>
      <c r="V28" s="9"/>
      <c r="W28" s="14"/>
      <c r="X28" s="9">
        <f t="shared" si="1"/>
        <v>-41</v>
      </c>
      <c r="Y28" s="15"/>
      <c r="Z28" s="9">
        <v>32</v>
      </c>
      <c r="AA28" s="9">
        <v>95</v>
      </c>
      <c r="AB28" s="9">
        <v>80</v>
      </c>
      <c r="AC28" s="9">
        <v>64</v>
      </c>
      <c r="AD28" s="9"/>
      <c r="AE28" s="9"/>
      <c r="AF28" s="9"/>
      <c r="AG28" s="9"/>
      <c r="AH28" s="9"/>
      <c r="AI28" s="9"/>
      <c r="AJ28" s="14"/>
      <c r="AK28" s="9">
        <f t="shared" si="2"/>
        <v>-32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x14ac:dyDescent="0.2">
      <c r="A29" s="85" t="s">
        <v>213</v>
      </c>
      <c r="B29" s="86" t="s">
        <v>214</v>
      </c>
      <c r="C29" s="13"/>
      <c r="D29" s="13"/>
      <c r="E29" s="18"/>
      <c r="F29" s="12"/>
      <c r="G29" s="13" t="s">
        <v>215</v>
      </c>
      <c r="H29" s="13"/>
      <c r="I29" s="13" t="s">
        <v>216</v>
      </c>
      <c r="J29" s="13"/>
      <c r="K29" s="4"/>
      <c r="L29" s="13"/>
      <c r="M29" s="13"/>
      <c r="N29" s="13"/>
      <c r="O29" s="9"/>
      <c r="P29" s="14"/>
      <c r="Q29" s="9">
        <f t="shared" si="0"/>
        <v>0</v>
      </c>
      <c r="R29" s="15"/>
      <c r="S29" s="9"/>
      <c r="T29" s="9"/>
      <c r="U29" s="9"/>
      <c r="V29" s="9"/>
      <c r="W29" s="14"/>
      <c r="X29" s="9">
        <f t="shared" si="1"/>
        <v>0</v>
      </c>
      <c r="Y29" s="1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4"/>
      <c r="AK29" s="9">
        <f t="shared" si="2"/>
        <v>0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">
      <c r="A30" s="22"/>
      <c r="B30" s="28"/>
      <c r="C30" s="13"/>
      <c r="D30" s="13"/>
      <c r="E30" s="18"/>
      <c r="F30" s="12"/>
      <c r="G30" s="13"/>
      <c r="H30" s="13"/>
      <c r="I30" s="13"/>
      <c r="J30" s="13"/>
      <c r="K30" s="4"/>
      <c r="L30" s="13"/>
      <c r="M30" s="13"/>
      <c r="N30" s="13"/>
      <c r="O30" s="9"/>
      <c r="P30" s="14"/>
      <c r="Q30" s="9">
        <f t="shared" si="0"/>
        <v>0</v>
      </c>
      <c r="R30" s="15"/>
      <c r="S30" s="9"/>
      <c r="T30" s="9"/>
      <c r="U30" s="9"/>
      <c r="V30" s="9"/>
      <c r="W30" s="14"/>
      <c r="X30" s="9">
        <f t="shared" si="1"/>
        <v>0</v>
      </c>
      <c r="Y30" s="15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4"/>
      <c r="AK30" s="9">
        <f t="shared" si="2"/>
        <v>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2">
      <c r="A31" s="22"/>
      <c r="B31" s="28"/>
      <c r="C31" s="13"/>
      <c r="D31" s="13"/>
      <c r="E31" s="18"/>
      <c r="F31" s="12"/>
      <c r="G31" s="13"/>
      <c r="H31" s="13"/>
      <c r="I31" s="13"/>
      <c r="J31" s="13"/>
      <c r="K31" s="4"/>
      <c r="L31" s="13"/>
      <c r="M31" s="13"/>
      <c r="N31" s="13"/>
      <c r="O31" s="9"/>
      <c r="P31" s="14"/>
      <c r="Q31" s="9">
        <f t="shared" si="0"/>
        <v>0</v>
      </c>
      <c r="R31" s="15"/>
      <c r="S31" s="9"/>
      <c r="T31" s="9"/>
      <c r="U31" s="9"/>
      <c r="V31" s="9"/>
      <c r="W31" s="14"/>
      <c r="X31" s="9">
        <f t="shared" si="1"/>
        <v>0</v>
      </c>
      <c r="Y31" s="1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4"/>
      <c r="AK31" s="9">
        <f t="shared" si="2"/>
        <v>0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2">
      <c r="A32" s="22"/>
      <c r="B32" s="28"/>
      <c r="C32" s="13"/>
      <c r="D32" s="13"/>
      <c r="E32" s="18"/>
      <c r="F32" s="12"/>
      <c r="G32" s="13"/>
      <c r="H32" s="13"/>
      <c r="I32" s="13"/>
      <c r="J32" s="13"/>
      <c r="K32" s="4"/>
      <c r="L32" s="13"/>
      <c r="M32" s="13"/>
      <c r="N32" s="13"/>
      <c r="O32" s="9"/>
      <c r="P32" s="14"/>
      <c r="Q32" s="9">
        <f t="shared" si="0"/>
        <v>0</v>
      </c>
      <c r="R32" s="15"/>
      <c r="S32" s="9"/>
      <c r="T32" s="9"/>
      <c r="U32" s="9"/>
      <c r="V32" s="9"/>
      <c r="W32" s="14"/>
      <c r="X32" s="9">
        <f t="shared" si="1"/>
        <v>0</v>
      </c>
      <c r="Y32" s="1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4"/>
      <c r="AK32" s="9">
        <f t="shared" si="2"/>
        <v>0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2">
      <c r="A33" s="22"/>
      <c r="B33" s="28"/>
      <c r="C33" s="13"/>
      <c r="D33" s="13"/>
      <c r="E33" s="18"/>
      <c r="F33" s="12"/>
      <c r="G33" s="13"/>
      <c r="H33" s="13"/>
      <c r="I33" s="13"/>
      <c r="J33" s="13"/>
      <c r="K33" s="4"/>
      <c r="L33" s="13"/>
      <c r="M33" s="13"/>
      <c r="N33" s="13"/>
      <c r="O33" s="9"/>
      <c r="P33" s="9"/>
      <c r="Q33" s="9">
        <f t="shared" si="0"/>
        <v>0</v>
      </c>
      <c r="R33" s="15"/>
      <c r="S33" s="9"/>
      <c r="T33" s="9"/>
      <c r="U33" s="9"/>
      <c r="V33" s="9"/>
      <c r="W33" s="9"/>
      <c r="X33" s="9">
        <f t="shared" si="1"/>
        <v>0</v>
      </c>
      <c r="Y33" s="1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>
        <f t="shared" si="2"/>
        <v>0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x14ac:dyDescent="0.2">
      <c r="A34" s="22"/>
      <c r="B34" s="28"/>
      <c r="C34" s="13"/>
      <c r="D34" s="13"/>
      <c r="E34" s="18"/>
      <c r="F34" s="12"/>
      <c r="G34" s="13"/>
      <c r="H34" s="13"/>
      <c r="I34" s="13"/>
      <c r="J34" s="13"/>
      <c r="K34" s="4"/>
      <c r="L34" s="13"/>
      <c r="M34" s="13"/>
      <c r="N34" s="13"/>
      <c r="O34" s="24"/>
      <c r="P34" s="24"/>
      <c r="Q34" s="9">
        <f t="shared" si="0"/>
        <v>0</v>
      </c>
      <c r="R34" s="29"/>
      <c r="S34" s="30"/>
      <c r="T34" s="30"/>
      <c r="U34" s="30"/>
      <c r="V34" s="24"/>
      <c r="W34" s="24"/>
      <c r="X34" s="9">
        <f t="shared" si="1"/>
        <v>0</v>
      </c>
      <c r="Y34" s="29"/>
      <c r="Z34" s="30"/>
      <c r="AA34" s="30"/>
      <c r="AB34" s="30"/>
      <c r="AC34" s="24"/>
      <c r="AD34" s="24"/>
      <c r="AE34" s="24"/>
      <c r="AF34" s="24"/>
      <c r="AG34" s="24"/>
      <c r="AH34" s="24"/>
      <c r="AI34" s="24"/>
      <c r="AJ34" s="24"/>
      <c r="AK34" s="9">
        <f t="shared" si="2"/>
        <v>0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x14ac:dyDescent="0.2">
      <c r="B35" s="31" t="s">
        <v>95</v>
      </c>
      <c r="C35" s="32">
        <f t="shared" ref="C35:E35" si="3">AVERAGE(C4:C34)</f>
        <v>973.2</v>
      </c>
      <c r="D35" s="32">
        <f t="shared" si="3"/>
        <v>1024.5</v>
      </c>
      <c r="E35" s="32" t="e">
        <f t="shared" si="3"/>
        <v>#DIV/0!</v>
      </c>
      <c r="F35" s="12"/>
      <c r="G35" s="4"/>
      <c r="H35" s="4"/>
      <c r="I35" s="4"/>
      <c r="J35" s="4"/>
      <c r="K35" s="4"/>
      <c r="L35" s="32">
        <f t="shared" ref="L35:Q35" si="4">AVERAGE(L4:L34)</f>
        <v>45.52</v>
      </c>
      <c r="M35" s="32">
        <f t="shared" si="4"/>
        <v>68.5</v>
      </c>
      <c r="N35" s="32" t="e">
        <f t="shared" si="4"/>
        <v>#DIV/0!</v>
      </c>
      <c r="O35" s="32" t="e">
        <f t="shared" si="4"/>
        <v>#DIV/0!</v>
      </c>
      <c r="P35" s="32" t="e">
        <f t="shared" si="4"/>
        <v>#DIV/0!</v>
      </c>
      <c r="Q35" s="32">
        <f t="shared" si="4"/>
        <v>-36.70967741935484</v>
      </c>
      <c r="R35" s="29"/>
      <c r="S35" s="32">
        <f t="shared" ref="S35:X35" si="5">AVERAGE(S4:S34)</f>
        <v>35.708333333333336</v>
      </c>
      <c r="T35" s="32" t="e">
        <f t="shared" si="5"/>
        <v>#DIV/0!</v>
      </c>
      <c r="U35" s="32" t="e">
        <f t="shared" si="5"/>
        <v>#DIV/0!</v>
      </c>
      <c r="V35" s="32" t="e">
        <f t="shared" si="5"/>
        <v>#DIV/0!</v>
      </c>
      <c r="W35" s="32" t="e">
        <f t="shared" si="5"/>
        <v>#DIV/0!</v>
      </c>
      <c r="X35" s="32">
        <f t="shared" si="5"/>
        <v>-27.64516129032258</v>
      </c>
      <c r="Y35" s="29"/>
      <c r="Z35" s="32">
        <f t="shared" ref="Z35:AC35" si="6">AVERAGE(Z4:Z34)</f>
        <v>28.96</v>
      </c>
      <c r="AA35" s="32">
        <f t="shared" si="6"/>
        <v>84.6</v>
      </c>
      <c r="AB35" s="32">
        <f t="shared" si="6"/>
        <v>83.478260869565219</v>
      </c>
      <c r="AC35" s="32">
        <f t="shared" si="6"/>
        <v>75.130434782608702</v>
      </c>
      <c r="AD35" s="32"/>
      <c r="AE35" s="32"/>
      <c r="AF35" s="32"/>
      <c r="AG35" s="32"/>
      <c r="AH35" s="32"/>
      <c r="AI35" s="32"/>
      <c r="AJ35" s="32" t="e">
        <f t="shared" ref="AJ35:AK35" si="7">AVERAGE(AJ4:AJ34)</f>
        <v>#DIV/0!</v>
      </c>
      <c r="AK35" s="32">
        <f t="shared" si="7"/>
        <v>-23.35483870967742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x14ac:dyDescent="0.2">
      <c r="B36" s="33" t="s">
        <v>96</v>
      </c>
      <c r="C36" s="34">
        <f t="shared" ref="C36:E36" ca="1" si="8">COUNTA(valuesByColor("#a4c2f4", "#000000",C4:C34))</f>
        <v>1</v>
      </c>
      <c r="D36" s="34">
        <f t="shared" ca="1" si="8"/>
        <v>1</v>
      </c>
      <c r="E36" s="34">
        <f t="shared" ca="1" si="8"/>
        <v>1</v>
      </c>
      <c r="F36" s="12"/>
      <c r="G36" s="34">
        <f t="shared" ref="G36:J36" ca="1" si="9">COUNTA(valuesByColor("#a4c2f4", "#000000",G4:G34))</f>
        <v>1</v>
      </c>
      <c r="H36" s="34">
        <f t="shared" ca="1" si="9"/>
        <v>1</v>
      </c>
      <c r="I36" s="34">
        <f t="shared" ca="1" si="9"/>
        <v>1</v>
      </c>
      <c r="J36" s="34">
        <f t="shared" ca="1" si="9"/>
        <v>1</v>
      </c>
      <c r="K36" s="4"/>
      <c r="L36" s="34">
        <f t="shared" ref="L36:Q36" ca="1" si="10">COUNTA(valuesByColor("#a4c2f4", "#000000",L4:L34))</f>
        <v>1</v>
      </c>
      <c r="M36" s="34">
        <f t="shared" ca="1" si="10"/>
        <v>1</v>
      </c>
      <c r="N36" s="34">
        <f t="shared" ca="1" si="10"/>
        <v>1</v>
      </c>
      <c r="O36" s="34">
        <f t="shared" ca="1" si="10"/>
        <v>1</v>
      </c>
      <c r="P36" s="34">
        <f t="shared" ca="1" si="10"/>
        <v>1</v>
      </c>
      <c r="Q36" s="34">
        <f t="shared" ca="1" si="10"/>
        <v>1</v>
      </c>
      <c r="R36" s="29"/>
      <c r="S36" s="34">
        <f t="shared" ref="S36:X36" ca="1" si="11">COUNTA(valuesByColor("#a4c2f4", "#000000",S4:S34))</f>
        <v>1</v>
      </c>
      <c r="T36" s="34">
        <f t="shared" ca="1" si="11"/>
        <v>1</v>
      </c>
      <c r="U36" s="34">
        <f t="shared" ca="1" si="11"/>
        <v>1</v>
      </c>
      <c r="V36" s="34">
        <f t="shared" ca="1" si="11"/>
        <v>1</v>
      </c>
      <c r="W36" s="34">
        <f t="shared" ca="1" si="11"/>
        <v>1</v>
      </c>
      <c r="X36" s="34">
        <f t="shared" ca="1" si="11"/>
        <v>1</v>
      </c>
      <c r="Y36" s="29"/>
      <c r="Z36" s="34">
        <f t="shared" ref="Z36:AC36" ca="1" si="12">COUNTA(valuesByColor("#a4c2f4", "#000000",Z4:Z34))</f>
        <v>1</v>
      </c>
      <c r="AA36" s="34">
        <f t="shared" ca="1" si="12"/>
        <v>1</v>
      </c>
      <c r="AB36" s="34">
        <f t="shared" ca="1" si="12"/>
        <v>1</v>
      </c>
      <c r="AC36" s="34">
        <f t="shared" ca="1" si="12"/>
        <v>1</v>
      </c>
      <c r="AD36" s="34"/>
      <c r="AE36" s="34"/>
      <c r="AF36" s="34"/>
      <c r="AG36" s="34"/>
      <c r="AH36" s="34"/>
      <c r="AI36" s="34"/>
      <c r="AJ36" s="34">
        <f t="shared" ref="AJ36:AK36" ca="1" si="13">COUNTA(valuesByColor("#a4c2f4", "#000000",AJ4:AJ34))</f>
        <v>1</v>
      </c>
      <c r="AK36" s="34">
        <f t="shared" ca="1" si="13"/>
        <v>1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x14ac:dyDescent="0.2">
      <c r="B37" s="35" t="s">
        <v>97</v>
      </c>
      <c r="C37" s="34">
        <f t="shared" ref="C37:E37" ca="1" si="14">COUNTA(valuesByColor("#b7e1cd", "#000000", C4:C34))</f>
        <v>1</v>
      </c>
      <c r="D37" s="34">
        <f t="shared" ca="1" si="14"/>
        <v>1</v>
      </c>
      <c r="E37" s="34">
        <f t="shared" ca="1" si="14"/>
        <v>1</v>
      </c>
      <c r="F37" s="12"/>
      <c r="G37" s="34">
        <f t="shared" ref="G37:J37" ca="1" si="15">COUNTA(valuesByColor("#b7e1cd", "#000000", G4:G34))</f>
        <v>1</v>
      </c>
      <c r="H37" s="34">
        <f t="shared" ca="1" si="15"/>
        <v>1</v>
      </c>
      <c r="I37" s="34">
        <f t="shared" ca="1" si="15"/>
        <v>1</v>
      </c>
      <c r="J37" s="34">
        <f t="shared" ca="1" si="15"/>
        <v>1</v>
      </c>
      <c r="K37" s="4"/>
      <c r="L37" s="34">
        <f t="shared" ref="L37:Q37" ca="1" si="16">COUNTA(valuesByColor("#b7e1cd", "#000000", L4:L34))</f>
        <v>1</v>
      </c>
      <c r="M37" s="34">
        <f t="shared" ca="1" si="16"/>
        <v>1</v>
      </c>
      <c r="N37" s="34">
        <f t="shared" ca="1" si="16"/>
        <v>1</v>
      </c>
      <c r="O37" s="34">
        <f t="shared" ca="1" si="16"/>
        <v>1</v>
      </c>
      <c r="P37" s="34">
        <f t="shared" ca="1" si="16"/>
        <v>1</v>
      </c>
      <c r="Q37" s="34">
        <f t="shared" ca="1" si="16"/>
        <v>1</v>
      </c>
      <c r="R37" s="15"/>
      <c r="S37" s="34">
        <f t="shared" ref="S37:X37" ca="1" si="17">COUNTA(valuesByColor("#b7e1cd", "#000000", S4:S34))</f>
        <v>1</v>
      </c>
      <c r="T37" s="34">
        <f t="shared" ca="1" si="17"/>
        <v>1</v>
      </c>
      <c r="U37" s="34">
        <f t="shared" ca="1" si="17"/>
        <v>1</v>
      </c>
      <c r="V37" s="34">
        <f t="shared" ca="1" si="17"/>
        <v>1</v>
      </c>
      <c r="W37" s="34">
        <f t="shared" ca="1" si="17"/>
        <v>1</v>
      </c>
      <c r="X37" s="34">
        <f t="shared" ca="1" si="17"/>
        <v>1</v>
      </c>
      <c r="Y37" s="36"/>
      <c r="Z37" s="34">
        <f t="shared" ref="Z37:AC37" ca="1" si="18">COUNTA(valuesByColor("#b7e1cd", "#000000", Z4:Z34))</f>
        <v>1</v>
      </c>
      <c r="AA37" s="34">
        <f t="shared" ca="1" si="18"/>
        <v>1</v>
      </c>
      <c r="AB37" s="34">
        <f t="shared" ca="1" si="18"/>
        <v>1</v>
      </c>
      <c r="AC37" s="34">
        <f t="shared" ca="1" si="18"/>
        <v>1</v>
      </c>
      <c r="AD37" s="34"/>
      <c r="AE37" s="34"/>
      <c r="AF37" s="34"/>
      <c r="AG37" s="34"/>
      <c r="AH37" s="34"/>
      <c r="AI37" s="34"/>
      <c r="AJ37" s="34">
        <f t="shared" ref="AJ37:AK37" ca="1" si="19">COUNTA(valuesByColor("#b7e1cd", "#000000", AJ4:AJ34))</f>
        <v>1</v>
      </c>
      <c r="AK37" s="34">
        <f t="shared" ca="1" si="19"/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x14ac:dyDescent="0.2">
      <c r="B38" s="37" t="s">
        <v>98</v>
      </c>
      <c r="C38" s="34">
        <f t="shared" ref="C38:E38" ca="1" si="20">COUNTA(valuesByColor("#fce8b2", "#000000",C4:C34))</f>
        <v>1</v>
      </c>
      <c r="D38" s="34">
        <f t="shared" ca="1" si="20"/>
        <v>1</v>
      </c>
      <c r="E38" s="34">
        <f t="shared" ca="1" si="20"/>
        <v>1</v>
      </c>
      <c r="F38" s="38"/>
      <c r="G38" s="34">
        <f t="shared" ref="G38:J38" ca="1" si="21">COUNTA(valuesByColor("#fce8b2", "#000000",G4:G34))</f>
        <v>1</v>
      </c>
      <c r="H38" s="34">
        <f t="shared" ca="1" si="21"/>
        <v>1</v>
      </c>
      <c r="I38" s="34">
        <f t="shared" ca="1" si="21"/>
        <v>1</v>
      </c>
      <c r="J38" s="34">
        <f t="shared" ca="1" si="21"/>
        <v>1</v>
      </c>
      <c r="K38" s="39"/>
      <c r="L38" s="34">
        <f t="shared" ref="L38:Q38" ca="1" si="22">COUNTA(valuesByColor("#fce8b2", "#000000",L4:L34))</f>
        <v>1</v>
      </c>
      <c r="M38" s="34">
        <f t="shared" ca="1" si="22"/>
        <v>1</v>
      </c>
      <c r="N38" s="34">
        <f t="shared" ca="1" si="22"/>
        <v>1</v>
      </c>
      <c r="O38" s="34">
        <f t="shared" ca="1" si="22"/>
        <v>1</v>
      </c>
      <c r="P38" s="34">
        <f t="shared" ca="1" si="22"/>
        <v>1</v>
      </c>
      <c r="Q38" s="34">
        <f t="shared" ca="1" si="22"/>
        <v>1</v>
      </c>
      <c r="R38" s="40"/>
      <c r="S38" s="34">
        <f t="shared" ref="S38:X38" ca="1" si="23">COUNTA(valuesByColor("#fce8b2", "#000000",S4:S34))</f>
        <v>1</v>
      </c>
      <c r="T38" s="34">
        <f t="shared" ca="1" si="23"/>
        <v>1</v>
      </c>
      <c r="U38" s="34">
        <f t="shared" ca="1" si="23"/>
        <v>1</v>
      </c>
      <c r="V38" s="34">
        <f t="shared" ca="1" si="23"/>
        <v>1</v>
      </c>
      <c r="W38" s="34">
        <f t="shared" ca="1" si="23"/>
        <v>1</v>
      </c>
      <c r="X38" s="34">
        <f t="shared" ca="1" si="23"/>
        <v>1</v>
      </c>
      <c r="Y38" s="41"/>
      <c r="Z38" s="34">
        <f t="shared" ref="Z38:AC38" ca="1" si="24">COUNTA(valuesByColor("#fce8b2", "#000000",Z4:Z34))</f>
        <v>1</v>
      </c>
      <c r="AA38" s="34">
        <f t="shared" ca="1" si="24"/>
        <v>1</v>
      </c>
      <c r="AB38" s="34">
        <f t="shared" ca="1" si="24"/>
        <v>1</v>
      </c>
      <c r="AC38" s="34">
        <f t="shared" ca="1" si="24"/>
        <v>1</v>
      </c>
      <c r="AD38" s="34"/>
      <c r="AE38" s="34"/>
      <c r="AF38" s="34"/>
      <c r="AG38" s="34"/>
      <c r="AH38" s="34"/>
      <c r="AI38" s="34"/>
      <c r="AJ38" s="34">
        <f t="shared" ref="AJ38:AK38" ca="1" si="25">COUNTA(valuesByColor("#fce8b2", "#000000",AJ4:AJ34))</f>
        <v>1</v>
      </c>
      <c r="AK38" s="34">
        <f t="shared" ca="1" si="25"/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x14ac:dyDescent="0.2">
      <c r="B39" s="42" t="s">
        <v>99</v>
      </c>
      <c r="C39" s="34">
        <f t="shared" ref="C39:E39" ca="1" si="26">COUNTA(valuesByColor("#f4c7c3", "#000000", C4:C34))</f>
        <v>1</v>
      </c>
      <c r="D39" s="34">
        <f t="shared" ca="1" si="26"/>
        <v>1</v>
      </c>
      <c r="E39" s="34">
        <f t="shared" ca="1" si="26"/>
        <v>1</v>
      </c>
      <c r="F39" s="38"/>
      <c r="G39" s="34">
        <f t="shared" ref="G39:J39" ca="1" si="27">COUNTA(valuesByColor("#f4c7c3", "#000000", G4:G34))</f>
        <v>1</v>
      </c>
      <c r="H39" s="34">
        <f t="shared" ca="1" si="27"/>
        <v>1</v>
      </c>
      <c r="I39" s="34">
        <f t="shared" ca="1" si="27"/>
        <v>1</v>
      </c>
      <c r="J39" s="34">
        <f t="shared" ca="1" si="27"/>
        <v>1</v>
      </c>
      <c r="K39" s="39"/>
      <c r="L39" s="34">
        <f t="shared" ref="L39:Q39" ca="1" si="28">COUNTA(valuesByColor("#f4c7c3", "#000000", L4:L34))</f>
        <v>1</v>
      </c>
      <c r="M39" s="34">
        <f t="shared" ca="1" si="28"/>
        <v>1</v>
      </c>
      <c r="N39" s="34">
        <f t="shared" ca="1" si="28"/>
        <v>1</v>
      </c>
      <c r="O39" s="34">
        <f t="shared" ca="1" si="28"/>
        <v>1</v>
      </c>
      <c r="P39" s="34">
        <f t="shared" ca="1" si="28"/>
        <v>1</v>
      </c>
      <c r="Q39" s="34">
        <f t="shared" ca="1" si="28"/>
        <v>1</v>
      </c>
      <c r="R39" s="15"/>
      <c r="S39" s="34">
        <f t="shared" ref="S39:X39" ca="1" si="29">COUNTA(valuesByColor("#f4c7c3", "#000000", S4:S34))</f>
        <v>1</v>
      </c>
      <c r="T39" s="34">
        <f t="shared" ca="1" si="29"/>
        <v>1</v>
      </c>
      <c r="U39" s="34">
        <f t="shared" ca="1" si="29"/>
        <v>1</v>
      </c>
      <c r="V39" s="34">
        <f t="shared" ca="1" si="29"/>
        <v>1</v>
      </c>
      <c r="W39" s="34">
        <f t="shared" ca="1" si="29"/>
        <v>1</v>
      </c>
      <c r="X39" s="34">
        <f t="shared" ca="1" si="29"/>
        <v>1</v>
      </c>
      <c r="Y39" s="36"/>
      <c r="Z39" s="34">
        <f t="shared" ref="Z39:AC39" ca="1" si="30">COUNTA(valuesByColor("#f4c7c3", "#000000", Z4:Z34))</f>
        <v>1</v>
      </c>
      <c r="AA39" s="34">
        <f t="shared" ca="1" si="30"/>
        <v>1</v>
      </c>
      <c r="AB39" s="34">
        <f t="shared" ca="1" si="30"/>
        <v>1</v>
      </c>
      <c r="AC39" s="34">
        <f t="shared" ca="1" si="30"/>
        <v>1</v>
      </c>
      <c r="AD39" s="34"/>
      <c r="AE39" s="34"/>
      <c r="AF39" s="34"/>
      <c r="AG39" s="34"/>
      <c r="AH39" s="34"/>
      <c r="AI39" s="34"/>
      <c r="AJ39" s="34">
        <f t="shared" ref="AJ39:AK39" ca="1" si="31">COUNTA(valuesByColor("#f4c7c3", "#000000", AJ4:AJ34))</f>
        <v>1</v>
      </c>
      <c r="AK39" s="34">
        <f t="shared" ca="1" si="31"/>
        <v>1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x14ac:dyDescent="0.2">
      <c r="L40" s="5"/>
      <c r="M40" s="5"/>
      <c r="N40" s="5"/>
      <c r="O40" s="74" t="s">
        <v>100</v>
      </c>
      <c r="P40" s="75"/>
      <c r="Q40" s="43">
        <f>COUNTA(A4:A34)</f>
        <v>26</v>
      </c>
      <c r="R40" s="44"/>
      <c r="S40" s="45"/>
      <c r="T40" s="45"/>
      <c r="U40" s="46"/>
      <c r="V40" s="76" t="s">
        <v>100</v>
      </c>
      <c r="W40" s="75"/>
      <c r="X40" s="43">
        <f>Q40</f>
        <v>26</v>
      </c>
      <c r="Y40" s="47"/>
      <c r="Z40" s="45"/>
      <c r="AA40" s="45"/>
      <c r="AB40" s="46"/>
      <c r="AC40" s="76" t="s">
        <v>100</v>
      </c>
      <c r="AD40" s="77"/>
      <c r="AE40" s="77"/>
      <c r="AF40" s="77"/>
      <c r="AG40" s="77"/>
      <c r="AH40" s="77"/>
      <c r="AI40" s="77"/>
      <c r="AJ40" s="75"/>
      <c r="AK40" s="43">
        <f>Q40</f>
        <v>26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x14ac:dyDescent="0.2"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50"/>
      <c r="N41" s="50"/>
      <c r="O41" s="78" t="s">
        <v>101</v>
      </c>
      <c r="P41" s="79"/>
      <c r="Q41" s="51">
        <f>COUNTIF(P4:P34,"&gt;=80")</f>
        <v>0</v>
      </c>
      <c r="R41" s="29"/>
      <c r="S41" s="52"/>
      <c r="T41" s="52"/>
      <c r="U41" s="53"/>
      <c r="V41" s="80" t="s">
        <v>101</v>
      </c>
      <c r="W41" s="79"/>
      <c r="X41" s="51">
        <f>COUNTIF(W4:W34,"&gt;=75")</f>
        <v>0</v>
      </c>
      <c r="Y41" s="54"/>
      <c r="Z41" s="52"/>
      <c r="AA41" s="52"/>
      <c r="AB41" s="53"/>
      <c r="AC41" s="80" t="s">
        <v>101</v>
      </c>
      <c r="AD41" s="81"/>
      <c r="AE41" s="81"/>
      <c r="AF41" s="81"/>
      <c r="AG41" s="81"/>
      <c r="AH41" s="81"/>
      <c r="AI41" s="81"/>
      <c r="AJ41" s="79"/>
      <c r="AK41" s="51">
        <f>COUNTIF(AJ4:AJ34,"&gt;=80")</f>
        <v>0</v>
      </c>
      <c r="AL41" s="5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x14ac:dyDescent="0.2">
      <c r="AL42" s="5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x14ac:dyDescent="0.2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x14ac:dyDescent="0.2"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x14ac:dyDescent="0.2"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x14ac:dyDescent="0.2"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x14ac:dyDescent="0.2"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x14ac:dyDescent="0.2"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38:49" x14ac:dyDescent="0.2"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38:49" x14ac:dyDescent="0.2"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38:49" x14ac:dyDescent="0.2"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38:49" x14ac:dyDescent="0.2"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38:49" x14ac:dyDescent="0.2"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38:49" x14ac:dyDescent="0.2"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38:49" x14ac:dyDescent="0.2"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38:49" x14ac:dyDescent="0.2"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38:49" x14ac:dyDescent="0.2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38:49" x14ac:dyDescent="0.2"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38:49" x14ac:dyDescent="0.2"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38:49" x14ac:dyDescent="0.2"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38:49" x14ac:dyDescent="0.2"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38:49" x14ac:dyDescent="0.2"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38:49" x14ac:dyDescent="0.2"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38:49" x14ac:dyDescent="0.2"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38:49" x14ac:dyDescent="0.2"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38:49" x14ac:dyDescent="0.2"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38:49" x14ac:dyDescent="0.2"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38:49" x14ac:dyDescent="0.2"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38:49" x14ac:dyDescent="0.2"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38:49" x14ac:dyDescent="0.2"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38:49" x14ac:dyDescent="0.2"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38:49" x14ac:dyDescent="0.2"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38:49" x14ac:dyDescent="0.2"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38:49" x14ac:dyDescent="0.2"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38:49" x14ac:dyDescent="0.2"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38:49" x14ac:dyDescent="0.2"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38:49" x14ac:dyDescent="0.2"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38:49" x14ac:dyDescent="0.2"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38:49" x14ac:dyDescent="0.2"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38:49" x14ac:dyDescent="0.2"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3:49" x14ac:dyDescent="0.2">
      <c r="C81" s="56"/>
      <c r="D81" s="56"/>
      <c r="E81" s="56"/>
      <c r="F81" s="56"/>
      <c r="G81" s="56"/>
      <c r="H81" s="56"/>
      <c r="I81" s="56"/>
      <c r="J81" s="56"/>
      <c r="K81" s="56"/>
      <c r="M81" s="56"/>
      <c r="N81" s="56"/>
      <c r="O81" s="56"/>
      <c r="P81" s="56"/>
      <c r="Q81" s="56"/>
      <c r="R81" s="56"/>
      <c r="S81" s="56"/>
      <c r="T81" s="56"/>
      <c r="U81" s="56"/>
      <c r="Z81" s="56"/>
      <c r="AA81" s="56"/>
      <c r="AB81" s="56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3:49" x14ac:dyDescent="0.2"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3:49" x14ac:dyDescent="0.2"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3:49" x14ac:dyDescent="0.2"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3:49" x14ac:dyDescent="0.2"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3:49" x14ac:dyDescent="0.2"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3:49" x14ac:dyDescent="0.2"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3:49" x14ac:dyDescent="0.2"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3:49" x14ac:dyDescent="0.2"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3:49" x14ac:dyDescent="0.2"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3:49" x14ac:dyDescent="0.2"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3:49" x14ac:dyDescent="0.2"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3:49" x14ac:dyDescent="0.2"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3:49" x14ac:dyDescent="0.2"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3:49" x14ac:dyDescent="0.2"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3:49" x14ac:dyDescent="0.2"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38:49" x14ac:dyDescent="0.2"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38:49" x14ac:dyDescent="0.2"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38:49" x14ac:dyDescent="0.2"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38:49" x14ac:dyDescent="0.2"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38:49" x14ac:dyDescent="0.2"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38:49" x14ac:dyDescent="0.2"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38:49" x14ac:dyDescent="0.2"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38:49" x14ac:dyDescent="0.2"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38:49" x14ac:dyDescent="0.2"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38:49" x14ac:dyDescent="0.2"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38:49" x14ac:dyDescent="0.2"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38:49" x14ac:dyDescent="0.2"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38:49" x14ac:dyDescent="0.2"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38:49" x14ac:dyDescent="0.2"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38:49" x14ac:dyDescent="0.2"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38:49" x14ac:dyDescent="0.2"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38:49" x14ac:dyDescent="0.2"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38:49" x14ac:dyDescent="0.2"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38:49" x14ac:dyDescent="0.2"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38:49" x14ac:dyDescent="0.2"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38:49" x14ac:dyDescent="0.2"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38:49" x14ac:dyDescent="0.2"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38:49" x14ac:dyDescent="0.2"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38:49" x14ac:dyDescent="0.2"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38:49" x14ac:dyDescent="0.2"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38:49" x14ac:dyDescent="0.2"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38:49" x14ac:dyDescent="0.2"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38:49" x14ac:dyDescent="0.2"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38:49" x14ac:dyDescent="0.2"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38:49" x14ac:dyDescent="0.2"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38:49" x14ac:dyDescent="0.2"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38:49" x14ac:dyDescent="0.2"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38:49" x14ac:dyDescent="0.2"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38:49" x14ac:dyDescent="0.2"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38:49" x14ac:dyDescent="0.2"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38:49" x14ac:dyDescent="0.2"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38:49" x14ac:dyDescent="0.2"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38:49" x14ac:dyDescent="0.2"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38:49" x14ac:dyDescent="0.2"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38:49" x14ac:dyDescent="0.2"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38:49" x14ac:dyDescent="0.2"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38:49" x14ac:dyDescent="0.2"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38:49" x14ac:dyDescent="0.2"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38:49" x14ac:dyDescent="0.2"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38:49" x14ac:dyDescent="0.2"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38:49" x14ac:dyDescent="0.2"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38:49" x14ac:dyDescent="0.2"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38:49" x14ac:dyDescent="0.2"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38:49" x14ac:dyDescent="0.2"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38:49" x14ac:dyDescent="0.2"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38:49" x14ac:dyDescent="0.2"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38:49" x14ac:dyDescent="0.2"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38:49" x14ac:dyDescent="0.2"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38:49" x14ac:dyDescent="0.2"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38:49" x14ac:dyDescent="0.2"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38:49" x14ac:dyDescent="0.2"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38:49" x14ac:dyDescent="0.2"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38:49" x14ac:dyDescent="0.2"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38:49" x14ac:dyDescent="0.2"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38:49" x14ac:dyDescent="0.2"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38:49" x14ac:dyDescent="0.2"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38:49" x14ac:dyDescent="0.2"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38:49" x14ac:dyDescent="0.2"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38:49" x14ac:dyDescent="0.2"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38:49" x14ac:dyDescent="0.2"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38:49" x14ac:dyDescent="0.2"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38:49" x14ac:dyDescent="0.2"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38:49" x14ac:dyDescent="0.2"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38:49" x14ac:dyDescent="0.2"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38:49" x14ac:dyDescent="0.2"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38:49" x14ac:dyDescent="0.2"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38:49" x14ac:dyDescent="0.2"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38:49" x14ac:dyDescent="0.2"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38:49" x14ac:dyDescent="0.2"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38:49" x14ac:dyDescent="0.2"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38:49" x14ac:dyDescent="0.2"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38:49" x14ac:dyDescent="0.2"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38:49" x14ac:dyDescent="0.2"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38:49" x14ac:dyDescent="0.2"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38:49" x14ac:dyDescent="0.2"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38:49" x14ac:dyDescent="0.2"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38:49" x14ac:dyDescent="0.2"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38:49" x14ac:dyDescent="0.2"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38:49" x14ac:dyDescent="0.2"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38:49" x14ac:dyDescent="0.2"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38:49" x14ac:dyDescent="0.2"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38:49" x14ac:dyDescent="0.2"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38:49" x14ac:dyDescent="0.2"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38:49" x14ac:dyDescent="0.2"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38:49" x14ac:dyDescent="0.2"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38:49" x14ac:dyDescent="0.2"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38:49" x14ac:dyDescent="0.2"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38:49" x14ac:dyDescent="0.2"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38:49" x14ac:dyDescent="0.2"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38:49" x14ac:dyDescent="0.2"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38:49" x14ac:dyDescent="0.2"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38:49" x14ac:dyDescent="0.2"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38:49" x14ac:dyDescent="0.2"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38:49" x14ac:dyDescent="0.2"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38:49" x14ac:dyDescent="0.2"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38:49" x14ac:dyDescent="0.2"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38:49" x14ac:dyDescent="0.2"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38:49" x14ac:dyDescent="0.2"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38:49" x14ac:dyDescent="0.2"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38:49" x14ac:dyDescent="0.2"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38:49" x14ac:dyDescent="0.2"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38:49" x14ac:dyDescent="0.2"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38:49" x14ac:dyDescent="0.2"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38:49" x14ac:dyDescent="0.2"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38:49" x14ac:dyDescent="0.2"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38:49" x14ac:dyDescent="0.2"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38:49" x14ac:dyDescent="0.2"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38:49" x14ac:dyDescent="0.2"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38:49" x14ac:dyDescent="0.2"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38:49" x14ac:dyDescent="0.2"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38:49" x14ac:dyDescent="0.2"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38:49" x14ac:dyDescent="0.2"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38:49" x14ac:dyDescent="0.2"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38:49" x14ac:dyDescent="0.2"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38:49" x14ac:dyDescent="0.2"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38:49" x14ac:dyDescent="0.2"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38:49" x14ac:dyDescent="0.2"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38:49" x14ac:dyDescent="0.2"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38:49" x14ac:dyDescent="0.2"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38:49" x14ac:dyDescent="0.2"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38:49" x14ac:dyDescent="0.2"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38:49" x14ac:dyDescent="0.2"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38:49" x14ac:dyDescent="0.2"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38:49" x14ac:dyDescent="0.2"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38:49" x14ac:dyDescent="0.2"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38:49" x14ac:dyDescent="0.2"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38:49" x14ac:dyDescent="0.2"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38:49" x14ac:dyDescent="0.2"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38:49" x14ac:dyDescent="0.2"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38:49" x14ac:dyDescent="0.2"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38:49" x14ac:dyDescent="0.2"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38:49" x14ac:dyDescent="0.2"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38:49" x14ac:dyDescent="0.2"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38:49" x14ac:dyDescent="0.2"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38:49" x14ac:dyDescent="0.2"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38:49" x14ac:dyDescent="0.2"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38:49" x14ac:dyDescent="0.2"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38:49" x14ac:dyDescent="0.2"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38:49" x14ac:dyDescent="0.2"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38:49" x14ac:dyDescent="0.2"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38:49" x14ac:dyDescent="0.2"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38:49" x14ac:dyDescent="0.2"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38:49" x14ac:dyDescent="0.2"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38:49" x14ac:dyDescent="0.2"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38:49" x14ac:dyDescent="0.2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38:49" x14ac:dyDescent="0.2"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38:49" x14ac:dyDescent="0.2"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38:49" x14ac:dyDescent="0.2"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38:49" x14ac:dyDescent="0.2"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38:49" x14ac:dyDescent="0.2"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38:49" x14ac:dyDescent="0.2"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38:49" x14ac:dyDescent="0.2"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38:49" x14ac:dyDescent="0.2"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38:49" x14ac:dyDescent="0.2"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38:49" x14ac:dyDescent="0.2"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38:49" x14ac:dyDescent="0.2"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38:49" x14ac:dyDescent="0.2"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38:49" x14ac:dyDescent="0.2"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38:49" x14ac:dyDescent="0.2"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38:49" x14ac:dyDescent="0.2"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38:49" x14ac:dyDescent="0.2"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38:49" x14ac:dyDescent="0.2"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38:49" x14ac:dyDescent="0.2"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38:49" x14ac:dyDescent="0.2"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38:49" x14ac:dyDescent="0.2"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38:49" x14ac:dyDescent="0.2"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38:49" x14ac:dyDescent="0.2"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38:49" x14ac:dyDescent="0.2"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38:49" x14ac:dyDescent="0.2"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38:49" x14ac:dyDescent="0.2"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38:49" x14ac:dyDescent="0.2"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38:49" x14ac:dyDescent="0.2"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38:49" x14ac:dyDescent="0.2"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38:49" x14ac:dyDescent="0.2"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38:49" x14ac:dyDescent="0.2"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38:49" x14ac:dyDescent="0.2"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38:49" x14ac:dyDescent="0.2"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38:49" x14ac:dyDescent="0.2"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38:49" x14ac:dyDescent="0.2"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38:49" x14ac:dyDescent="0.2"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38:49" x14ac:dyDescent="0.2"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38:49" x14ac:dyDescent="0.2"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38:49" x14ac:dyDescent="0.2"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38:49" x14ac:dyDescent="0.2"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38:49" x14ac:dyDescent="0.2"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38:49" x14ac:dyDescent="0.2"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38:49" x14ac:dyDescent="0.2"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38:49" x14ac:dyDescent="0.2"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38:49" x14ac:dyDescent="0.2"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38:49" x14ac:dyDescent="0.2"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38:49" x14ac:dyDescent="0.2"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38:49" x14ac:dyDescent="0.2"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38:49" x14ac:dyDescent="0.2"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38:49" x14ac:dyDescent="0.2"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38:49" x14ac:dyDescent="0.2"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38:49" x14ac:dyDescent="0.2"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38:49" x14ac:dyDescent="0.2"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38:49" x14ac:dyDescent="0.2"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38:49" x14ac:dyDescent="0.2"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38:49" x14ac:dyDescent="0.2"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38:49" x14ac:dyDescent="0.2"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38:49" x14ac:dyDescent="0.2"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38:49" x14ac:dyDescent="0.2"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38:49" x14ac:dyDescent="0.2"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38:49" x14ac:dyDescent="0.2"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38:49" x14ac:dyDescent="0.2"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38:49" x14ac:dyDescent="0.2"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38:49" x14ac:dyDescent="0.2"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38:49" x14ac:dyDescent="0.2"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38:49" x14ac:dyDescent="0.2"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38:49" x14ac:dyDescent="0.2"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38:49" x14ac:dyDescent="0.2"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38:49" x14ac:dyDescent="0.2"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38:49" x14ac:dyDescent="0.2"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38:49" x14ac:dyDescent="0.2"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38:49" x14ac:dyDescent="0.2"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38:49" x14ac:dyDescent="0.2"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38:49" x14ac:dyDescent="0.2"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38:49" x14ac:dyDescent="0.2"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38:49" x14ac:dyDescent="0.2"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38:49" x14ac:dyDescent="0.2"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38:49" x14ac:dyDescent="0.2"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38:49" x14ac:dyDescent="0.2"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38:49" x14ac:dyDescent="0.2"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38:49" x14ac:dyDescent="0.2"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38:49" x14ac:dyDescent="0.2"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38:49" x14ac:dyDescent="0.2"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38:49" x14ac:dyDescent="0.2"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38:49" x14ac:dyDescent="0.2"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38:49" x14ac:dyDescent="0.2"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38:49" x14ac:dyDescent="0.2"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38:49" x14ac:dyDescent="0.2"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38:49" x14ac:dyDescent="0.2"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38:49" x14ac:dyDescent="0.2"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38:49" x14ac:dyDescent="0.2"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38:49" x14ac:dyDescent="0.2"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38:49" x14ac:dyDescent="0.2"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38:49" x14ac:dyDescent="0.2"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38:49" x14ac:dyDescent="0.2"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38:49" x14ac:dyDescent="0.2"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38:49" x14ac:dyDescent="0.2"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38:49" x14ac:dyDescent="0.2"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38:49" x14ac:dyDescent="0.2"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38:49" x14ac:dyDescent="0.2"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38:49" x14ac:dyDescent="0.2"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38:49" x14ac:dyDescent="0.2"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38:49" x14ac:dyDescent="0.2"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38:49" x14ac:dyDescent="0.2"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38:49" x14ac:dyDescent="0.2"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38:49" x14ac:dyDescent="0.2"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38:49" x14ac:dyDescent="0.2"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38:49" x14ac:dyDescent="0.2"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38:49" x14ac:dyDescent="0.2"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38:49" x14ac:dyDescent="0.2"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38:49" x14ac:dyDescent="0.2"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38:49" x14ac:dyDescent="0.2"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38:49" x14ac:dyDescent="0.2"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38:49" x14ac:dyDescent="0.2"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38:49" x14ac:dyDescent="0.2"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38:49" x14ac:dyDescent="0.2"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38:49" x14ac:dyDescent="0.2"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38:49" x14ac:dyDescent="0.2"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38:49" x14ac:dyDescent="0.2"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38:49" x14ac:dyDescent="0.2"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38:49" x14ac:dyDescent="0.2"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38:49" x14ac:dyDescent="0.2"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38:49" x14ac:dyDescent="0.2"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38:49" x14ac:dyDescent="0.2"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38:49" x14ac:dyDescent="0.2"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38:49" x14ac:dyDescent="0.2"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38:49" x14ac:dyDescent="0.2"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38:49" x14ac:dyDescent="0.2"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38:49" x14ac:dyDescent="0.2"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38:49" x14ac:dyDescent="0.2"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38:49" x14ac:dyDescent="0.2"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38:49" x14ac:dyDescent="0.2"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38:49" x14ac:dyDescent="0.2"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38:49" x14ac:dyDescent="0.2"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38:49" x14ac:dyDescent="0.2"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38:49" x14ac:dyDescent="0.2"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38:49" x14ac:dyDescent="0.2"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38:49" x14ac:dyDescent="0.2"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38:49" x14ac:dyDescent="0.2"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38:49" x14ac:dyDescent="0.2"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38:49" x14ac:dyDescent="0.2"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38:49" x14ac:dyDescent="0.2"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38:49" x14ac:dyDescent="0.2"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38:49" x14ac:dyDescent="0.2"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38:49" x14ac:dyDescent="0.2"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38:49" x14ac:dyDescent="0.2"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38:49" x14ac:dyDescent="0.2"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38:49" x14ac:dyDescent="0.2"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38:49" x14ac:dyDescent="0.2"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38:49" x14ac:dyDescent="0.2"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38:49" x14ac:dyDescent="0.2"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38:49" x14ac:dyDescent="0.2"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38:49" x14ac:dyDescent="0.2"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38:49" x14ac:dyDescent="0.2"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38:49" x14ac:dyDescent="0.2"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38:49" x14ac:dyDescent="0.2"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38:49" x14ac:dyDescent="0.2"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38:49" x14ac:dyDescent="0.2"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38:49" x14ac:dyDescent="0.2"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38:49" x14ac:dyDescent="0.2"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38:49" x14ac:dyDescent="0.2"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38:49" x14ac:dyDescent="0.2"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38:49" x14ac:dyDescent="0.2"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38:49" x14ac:dyDescent="0.2"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38:49" x14ac:dyDescent="0.2"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38:49" x14ac:dyDescent="0.2"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38:49" x14ac:dyDescent="0.2"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38:49" x14ac:dyDescent="0.2"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38:49" x14ac:dyDescent="0.2"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38:49" x14ac:dyDescent="0.2"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38:49" x14ac:dyDescent="0.2"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38:49" x14ac:dyDescent="0.2"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38:49" x14ac:dyDescent="0.2"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38:49" x14ac:dyDescent="0.2"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38:49" x14ac:dyDescent="0.2"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38:49" x14ac:dyDescent="0.2"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38:49" x14ac:dyDescent="0.2"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38:49" x14ac:dyDescent="0.2"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38:49" x14ac:dyDescent="0.2"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38:49" x14ac:dyDescent="0.2"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38:49" x14ac:dyDescent="0.2"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38:49" x14ac:dyDescent="0.2"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38:49" x14ac:dyDescent="0.2"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38:49" x14ac:dyDescent="0.2"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38:49" x14ac:dyDescent="0.2"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38:49" x14ac:dyDescent="0.2"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38:49" x14ac:dyDescent="0.2"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38:49" x14ac:dyDescent="0.2"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38:49" x14ac:dyDescent="0.2"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38:49" x14ac:dyDescent="0.2"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38:49" x14ac:dyDescent="0.2"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38:49" x14ac:dyDescent="0.2"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38:49" x14ac:dyDescent="0.2"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38:49" x14ac:dyDescent="0.2"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38:49" x14ac:dyDescent="0.2"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38:49" x14ac:dyDescent="0.2"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38:49" x14ac:dyDescent="0.2"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38:49" x14ac:dyDescent="0.2"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38:49" x14ac:dyDescent="0.2"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38:49" x14ac:dyDescent="0.2"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38:49" x14ac:dyDescent="0.2"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38:49" x14ac:dyDescent="0.2"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38:49" x14ac:dyDescent="0.2"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38:49" x14ac:dyDescent="0.2"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38:49" x14ac:dyDescent="0.2"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38:49" x14ac:dyDescent="0.2"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38:49" x14ac:dyDescent="0.2"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38:49" x14ac:dyDescent="0.2"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38:49" x14ac:dyDescent="0.2"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38:49" x14ac:dyDescent="0.2"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38:49" x14ac:dyDescent="0.2"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38:49" x14ac:dyDescent="0.2"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38:49" x14ac:dyDescent="0.2"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38:49" x14ac:dyDescent="0.2"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38:49" x14ac:dyDescent="0.2"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38:49" x14ac:dyDescent="0.2"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38:49" x14ac:dyDescent="0.2"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38:49" x14ac:dyDescent="0.2"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38:49" x14ac:dyDescent="0.2"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38:49" x14ac:dyDescent="0.2"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38:49" x14ac:dyDescent="0.2"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38:49" x14ac:dyDescent="0.2"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38:49" x14ac:dyDescent="0.2"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38:49" x14ac:dyDescent="0.2"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38:49" x14ac:dyDescent="0.2"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38:49" x14ac:dyDescent="0.2"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38:49" x14ac:dyDescent="0.2"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38:49" x14ac:dyDescent="0.2"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38:49" x14ac:dyDescent="0.2"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38:49" x14ac:dyDescent="0.2"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38:49" x14ac:dyDescent="0.2"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38:49" x14ac:dyDescent="0.2"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38:49" x14ac:dyDescent="0.2"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38:49" x14ac:dyDescent="0.2"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38:49" x14ac:dyDescent="0.2"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38:49" x14ac:dyDescent="0.2"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38:49" x14ac:dyDescent="0.2"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38:49" x14ac:dyDescent="0.2"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38:49" x14ac:dyDescent="0.2"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38:49" x14ac:dyDescent="0.2"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38:49" x14ac:dyDescent="0.2"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38:49" x14ac:dyDescent="0.2"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38:49" x14ac:dyDescent="0.2"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38:49" x14ac:dyDescent="0.2"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38:49" x14ac:dyDescent="0.2"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38:49" x14ac:dyDescent="0.2"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38:49" x14ac:dyDescent="0.2"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38:49" x14ac:dyDescent="0.2"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38:49" x14ac:dyDescent="0.2"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38:49" x14ac:dyDescent="0.2"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38:49" x14ac:dyDescent="0.2"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38:49" x14ac:dyDescent="0.2"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38:49" x14ac:dyDescent="0.2"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38:49" x14ac:dyDescent="0.2"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38:49" x14ac:dyDescent="0.2"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38:49" x14ac:dyDescent="0.2"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38:49" x14ac:dyDescent="0.2"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38:49" x14ac:dyDescent="0.2"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38:49" x14ac:dyDescent="0.2"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38:49" x14ac:dyDescent="0.2"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38:49" x14ac:dyDescent="0.2"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38:49" x14ac:dyDescent="0.2"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38:49" x14ac:dyDescent="0.2"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38:49" x14ac:dyDescent="0.2"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38:49" x14ac:dyDescent="0.2"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38:49" x14ac:dyDescent="0.2"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38:49" x14ac:dyDescent="0.2"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38:49" x14ac:dyDescent="0.2"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38:49" x14ac:dyDescent="0.2"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38:49" x14ac:dyDescent="0.2"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38:49" x14ac:dyDescent="0.2"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38:49" x14ac:dyDescent="0.2"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38:49" x14ac:dyDescent="0.2"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38:49" x14ac:dyDescent="0.2"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38:49" x14ac:dyDescent="0.2"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38:49" x14ac:dyDescent="0.2"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38:49" x14ac:dyDescent="0.2"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38:49" x14ac:dyDescent="0.2"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38:49" x14ac:dyDescent="0.2"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38:49" x14ac:dyDescent="0.2"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38:49" x14ac:dyDescent="0.2"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38:49" x14ac:dyDescent="0.2"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38:49" x14ac:dyDescent="0.2"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38:49" x14ac:dyDescent="0.2"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38:49" x14ac:dyDescent="0.2"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38:49" x14ac:dyDescent="0.2"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38:49" x14ac:dyDescent="0.2"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38:49" x14ac:dyDescent="0.2"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38:49" x14ac:dyDescent="0.2"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38:49" x14ac:dyDescent="0.2"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38:49" x14ac:dyDescent="0.2"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38:49" x14ac:dyDescent="0.2"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38:49" x14ac:dyDescent="0.2"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38:49" x14ac:dyDescent="0.2"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38:49" x14ac:dyDescent="0.2"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38:49" x14ac:dyDescent="0.2"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38:49" x14ac:dyDescent="0.2"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38:49" x14ac:dyDescent="0.2"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38:49" x14ac:dyDescent="0.2"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38:49" x14ac:dyDescent="0.2"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38:49" x14ac:dyDescent="0.2"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38:49" x14ac:dyDescent="0.2"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38:49" x14ac:dyDescent="0.2"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38:49" x14ac:dyDescent="0.2"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38:49" x14ac:dyDescent="0.2"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38:49" x14ac:dyDescent="0.2"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38:49" x14ac:dyDescent="0.2"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38:49" x14ac:dyDescent="0.2"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38:49" x14ac:dyDescent="0.2"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38:49" x14ac:dyDescent="0.2"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38:49" x14ac:dyDescent="0.2"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38:49" x14ac:dyDescent="0.2"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38:49" x14ac:dyDescent="0.2"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38:49" x14ac:dyDescent="0.2"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38:49" x14ac:dyDescent="0.2"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38:49" x14ac:dyDescent="0.2"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38:49" x14ac:dyDescent="0.2"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38:49" x14ac:dyDescent="0.2"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38:49" x14ac:dyDescent="0.2"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38:49" x14ac:dyDescent="0.2"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38:49" x14ac:dyDescent="0.2"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38:49" x14ac:dyDescent="0.2"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38:49" x14ac:dyDescent="0.2"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38:49" x14ac:dyDescent="0.2"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38:49" x14ac:dyDescent="0.2"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38:49" x14ac:dyDescent="0.2"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38:49" x14ac:dyDescent="0.2"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38:49" x14ac:dyDescent="0.2"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38:49" x14ac:dyDescent="0.2"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38:49" x14ac:dyDescent="0.2"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38:49" x14ac:dyDescent="0.2"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38:49" x14ac:dyDescent="0.2"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38:49" x14ac:dyDescent="0.2"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38:49" x14ac:dyDescent="0.2"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38:49" x14ac:dyDescent="0.2"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38:49" x14ac:dyDescent="0.2"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38:49" x14ac:dyDescent="0.2"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38:49" x14ac:dyDescent="0.2"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38:49" x14ac:dyDescent="0.2"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38:49" x14ac:dyDescent="0.2"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38:49" x14ac:dyDescent="0.2"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38:49" x14ac:dyDescent="0.2"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38:49" x14ac:dyDescent="0.2"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38:49" x14ac:dyDescent="0.2"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38:49" x14ac:dyDescent="0.2"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38:49" x14ac:dyDescent="0.2"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38:49" x14ac:dyDescent="0.2"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38:49" x14ac:dyDescent="0.2"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38:49" x14ac:dyDescent="0.2"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38:49" x14ac:dyDescent="0.2"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38:49" x14ac:dyDescent="0.2"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38:49" x14ac:dyDescent="0.2"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38:49" x14ac:dyDescent="0.2"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38:49" x14ac:dyDescent="0.2"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38:49" x14ac:dyDescent="0.2"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38:49" x14ac:dyDescent="0.2"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38:49" x14ac:dyDescent="0.2"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38:49" x14ac:dyDescent="0.2"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38:49" x14ac:dyDescent="0.2"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38:49" x14ac:dyDescent="0.2"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38:49" x14ac:dyDescent="0.2"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38:49" x14ac:dyDescent="0.2"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38:49" x14ac:dyDescent="0.2"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38:49" x14ac:dyDescent="0.2"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38:49" x14ac:dyDescent="0.2"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38:49" x14ac:dyDescent="0.2"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38:49" x14ac:dyDescent="0.2"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38:49" x14ac:dyDescent="0.2"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spans="38:49" x14ac:dyDescent="0.2"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38:49" x14ac:dyDescent="0.2"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38:49" x14ac:dyDescent="0.2"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38:49" x14ac:dyDescent="0.2"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38:49" x14ac:dyDescent="0.2"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38:49" x14ac:dyDescent="0.2"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38:49" x14ac:dyDescent="0.2"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38:49" x14ac:dyDescent="0.2"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38:49" x14ac:dyDescent="0.2"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38:49" x14ac:dyDescent="0.2"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38:49" x14ac:dyDescent="0.2"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38:49" x14ac:dyDescent="0.2"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38:49" x14ac:dyDescent="0.2"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38:49" x14ac:dyDescent="0.2"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38:49" x14ac:dyDescent="0.2"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38:49" x14ac:dyDescent="0.2"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38:49" x14ac:dyDescent="0.2"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38:49" x14ac:dyDescent="0.2"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38:49" x14ac:dyDescent="0.2"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38:49" x14ac:dyDescent="0.2"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38:49" x14ac:dyDescent="0.2"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38:49" x14ac:dyDescent="0.2"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38:49" x14ac:dyDescent="0.2"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38:49" x14ac:dyDescent="0.2"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38:49" x14ac:dyDescent="0.2"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38:49" x14ac:dyDescent="0.2"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38:49" x14ac:dyDescent="0.2"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38:49" x14ac:dyDescent="0.2"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38:49" x14ac:dyDescent="0.2"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38:49" x14ac:dyDescent="0.2"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38:49" x14ac:dyDescent="0.2"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38:49" x14ac:dyDescent="0.2"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38:49" x14ac:dyDescent="0.2"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38:49" x14ac:dyDescent="0.2"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38:49" x14ac:dyDescent="0.2"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38:49" x14ac:dyDescent="0.2"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38:49" x14ac:dyDescent="0.2"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38:49" x14ac:dyDescent="0.2"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38:49" x14ac:dyDescent="0.2"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spans="38:49" x14ac:dyDescent="0.2"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spans="38:49" x14ac:dyDescent="0.2"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spans="38:49" x14ac:dyDescent="0.2"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spans="38:49" x14ac:dyDescent="0.2"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38:49" x14ac:dyDescent="0.2"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spans="38:49" x14ac:dyDescent="0.2"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spans="38:49" x14ac:dyDescent="0.2"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38:49" x14ac:dyDescent="0.2"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38:49" x14ac:dyDescent="0.2"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38:49" x14ac:dyDescent="0.2"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38:49" x14ac:dyDescent="0.2"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38:49" x14ac:dyDescent="0.2"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38:49" x14ac:dyDescent="0.2"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38:49" x14ac:dyDescent="0.2"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38:49" x14ac:dyDescent="0.2"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38:49" x14ac:dyDescent="0.2"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38:49" x14ac:dyDescent="0.2"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38:49" x14ac:dyDescent="0.2"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38:49" x14ac:dyDescent="0.2"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38:49" x14ac:dyDescent="0.2"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38:49" x14ac:dyDescent="0.2"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38:49" x14ac:dyDescent="0.2"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38:49" x14ac:dyDescent="0.2"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38:49" x14ac:dyDescent="0.2"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38:49" x14ac:dyDescent="0.2"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38:49" x14ac:dyDescent="0.2"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38:49" x14ac:dyDescent="0.2"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38:49" x14ac:dyDescent="0.2"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38:49" x14ac:dyDescent="0.2"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38:49" x14ac:dyDescent="0.2"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38:49" x14ac:dyDescent="0.2"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38:49" x14ac:dyDescent="0.2"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38:49" x14ac:dyDescent="0.2"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38:49" x14ac:dyDescent="0.2"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38:49" x14ac:dyDescent="0.2"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38:49" x14ac:dyDescent="0.2"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38:49" x14ac:dyDescent="0.2"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38:49" x14ac:dyDescent="0.2"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38:49" x14ac:dyDescent="0.2"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38:49" x14ac:dyDescent="0.2"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38:49" x14ac:dyDescent="0.2"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38:49" x14ac:dyDescent="0.2"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38:49" x14ac:dyDescent="0.2"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38:49" x14ac:dyDescent="0.2"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38:49" x14ac:dyDescent="0.2"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38:49" x14ac:dyDescent="0.2"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38:49" x14ac:dyDescent="0.2"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38:49" x14ac:dyDescent="0.2"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38:49" x14ac:dyDescent="0.2"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38:49" x14ac:dyDescent="0.2"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38:49" x14ac:dyDescent="0.2"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38:49" x14ac:dyDescent="0.2"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38:49" x14ac:dyDescent="0.2"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38:49" x14ac:dyDescent="0.2"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38:49" x14ac:dyDescent="0.2"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38:49" x14ac:dyDescent="0.2"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38:49" x14ac:dyDescent="0.2"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38:49" x14ac:dyDescent="0.2"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38:49" x14ac:dyDescent="0.2"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38:49" x14ac:dyDescent="0.2"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38:49" x14ac:dyDescent="0.2"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38:49" x14ac:dyDescent="0.2"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38:49" x14ac:dyDescent="0.2"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38:49" x14ac:dyDescent="0.2"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38:49" x14ac:dyDescent="0.2"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38:49" x14ac:dyDescent="0.2"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38:49" x14ac:dyDescent="0.2"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38:49" x14ac:dyDescent="0.2"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38:49" x14ac:dyDescent="0.2"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38:49" x14ac:dyDescent="0.2"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38:49" x14ac:dyDescent="0.2"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38:49" x14ac:dyDescent="0.2"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spans="38:49" x14ac:dyDescent="0.2"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38:49" x14ac:dyDescent="0.2"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38:49" x14ac:dyDescent="0.2"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38:49" x14ac:dyDescent="0.2"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38:49" x14ac:dyDescent="0.2"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38:49" x14ac:dyDescent="0.2"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38:49" x14ac:dyDescent="0.2"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38:49" x14ac:dyDescent="0.2"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38:49" x14ac:dyDescent="0.2"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38:49" x14ac:dyDescent="0.2"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38:49" x14ac:dyDescent="0.2"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38:49" x14ac:dyDescent="0.2"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38:49" x14ac:dyDescent="0.2"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38:49" x14ac:dyDescent="0.2"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38:49" x14ac:dyDescent="0.2"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38:49" x14ac:dyDescent="0.2"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38:49" x14ac:dyDescent="0.2"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38:49" x14ac:dyDescent="0.2"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38:49" x14ac:dyDescent="0.2"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38:49" x14ac:dyDescent="0.2"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38:49" x14ac:dyDescent="0.2"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38:49" x14ac:dyDescent="0.2"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38:49" x14ac:dyDescent="0.2"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38:49" x14ac:dyDescent="0.2"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38:49" x14ac:dyDescent="0.2"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spans="38:49" x14ac:dyDescent="0.2"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38:49" x14ac:dyDescent="0.2"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38:49" x14ac:dyDescent="0.2"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38:49" x14ac:dyDescent="0.2"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38:49" x14ac:dyDescent="0.2"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38:49" x14ac:dyDescent="0.2"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38:49" x14ac:dyDescent="0.2"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38:49" x14ac:dyDescent="0.2"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38:49" x14ac:dyDescent="0.2"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spans="38:49" x14ac:dyDescent="0.2"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spans="38:49" x14ac:dyDescent="0.2"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spans="38:49" x14ac:dyDescent="0.2"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spans="38:49" x14ac:dyDescent="0.2"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38:49" x14ac:dyDescent="0.2"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38:49" x14ac:dyDescent="0.2"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38:49" x14ac:dyDescent="0.2"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  <row r="766" spans="38:49" x14ac:dyDescent="0.2"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</row>
    <row r="767" spans="38:49" x14ac:dyDescent="0.2"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</row>
    <row r="768" spans="38:49" x14ac:dyDescent="0.2"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</row>
    <row r="769" spans="38:49" x14ac:dyDescent="0.2"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</row>
    <row r="770" spans="38:49" x14ac:dyDescent="0.2"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</row>
    <row r="771" spans="38:49" x14ac:dyDescent="0.2"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</row>
    <row r="772" spans="38:49" x14ac:dyDescent="0.2"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</row>
    <row r="773" spans="38:49" x14ac:dyDescent="0.2"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</row>
    <row r="774" spans="38:49" x14ac:dyDescent="0.2"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</row>
    <row r="775" spans="38:49" x14ac:dyDescent="0.2"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</row>
    <row r="776" spans="38:49" x14ac:dyDescent="0.2"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</row>
    <row r="777" spans="38:49" x14ac:dyDescent="0.2"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</row>
    <row r="778" spans="38:49" x14ac:dyDescent="0.2"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</row>
    <row r="779" spans="38:49" x14ac:dyDescent="0.2"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</row>
    <row r="780" spans="38:49" x14ac:dyDescent="0.2"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</row>
    <row r="781" spans="38:49" x14ac:dyDescent="0.2"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</row>
    <row r="782" spans="38:49" x14ac:dyDescent="0.2"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</row>
    <row r="783" spans="38:49" x14ac:dyDescent="0.2"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</row>
    <row r="784" spans="38:49" x14ac:dyDescent="0.2"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</row>
    <row r="785" spans="38:49" x14ac:dyDescent="0.2"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</row>
    <row r="786" spans="38:49" x14ac:dyDescent="0.2"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</row>
    <row r="787" spans="38:49" x14ac:dyDescent="0.2"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</row>
    <row r="788" spans="38:49" x14ac:dyDescent="0.2"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</row>
    <row r="789" spans="38:49" x14ac:dyDescent="0.2"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</row>
    <row r="790" spans="38:49" x14ac:dyDescent="0.2"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</row>
    <row r="791" spans="38:49" x14ac:dyDescent="0.2"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</row>
    <row r="792" spans="38:49" x14ac:dyDescent="0.2"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</row>
    <row r="793" spans="38:49" x14ac:dyDescent="0.2"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</row>
    <row r="794" spans="38:49" x14ac:dyDescent="0.2"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</row>
    <row r="795" spans="38:49" x14ac:dyDescent="0.2"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</row>
    <row r="796" spans="38:49" x14ac:dyDescent="0.2"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</row>
    <row r="797" spans="38:49" x14ac:dyDescent="0.2"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</row>
    <row r="798" spans="38:49" x14ac:dyDescent="0.2"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</row>
    <row r="799" spans="38:49" x14ac:dyDescent="0.2"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</row>
    <row r="800" spans="38:49" x14ac:dyDescent="0.2"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</row>
    <row r="801" spans="38:49" x14ac:dyDescent="0.2"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</row>
    <row r="802" spans="38:49" x14ac:dyDescent="0.2"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</row>
    <row r="803" spans="38:49" x14ac:dyDescent="0.2"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</row>
    <row r="804" spans="38:49" x14ac:dyDescent="0.2"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</row>
    <row r="805" spans="38:49" x14ac:dyDescent="0.2"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</row>
    <row r="806" spans="38:49" x14ac:dyDescent="0.2"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</row>
    <row r="807" spans="38:49" x14ac:dyDescent="0.2"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</row>
    <row r="808" spans="38:49" x14ac:dyDescent="0.2"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</row>
    <row r="809" spans="38:49" x14ac:dyDescent="0.2"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</row>
    <row r="810" spans="38:49" x14ac:dyDescent="0.2"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</row>
    <row r="811" spans="38:49" x14ac:dyDescent="0.2"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</row>
    <row r="812" spans="38:49" x14ac:dyDescent="0.2"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</row>
    <row r="813" spans="38:49" x14ac:dyDescent="0.2"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</row>
    <row r="814" spans="38:49" x14ac:dyDescent="0.2"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</row>
    <row r="815" spans="38:49" x14ac:dyDescent="0.2"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</row>
    <row r="816" spans="38:49" x14ac:dyDescent="0.2"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</row>
    <row r="817" spans="38:49" x14ac:dyDescent="0.2"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</row>
    <row r="818" spans="38:49" x14ac:dyDescent="0.2"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</row>
    <row r="819" spans="38:49" x14ac:dyDescent="0.2"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</row>
    <row r="820" spans="38:49" x14ac:dyDescent="0.2"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</row>
    <row r="821" spans="38:49" x14ac:dyDescent="0.2"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</row>
    <row r="822" spans="38:49" x14ac:dyDescent="0.2"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</row>
    <row r="823" spans="38:49" x14ac:dyDescent="0.2"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</row>
    <row r="824" spans="38:49" x14ac:dyDescent="0.2"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</row>
    <row r="825" spans="38:49" x14ac:dyDescent="0.2"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</row>
    <row r="826" spans="38:49" x14ac:dyDescent="0.2"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</row>
    <row r="827" spans="38:49" x14ac:dyDescent="0.2"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</row>
    <row r="828" spans="38:49" x14ac:dyDescent="0.2"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</row>
    <row r="829" spans="38:49" x14ac:dyDescent="0.2"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</row>
    <row r="830" spans="38:49" x14ac:dyDescent="0.2"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</row>
    <row r="831" spans="38:49" x14ac:dyDescent="0.2"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</row>
    <row r="832" spans="38:49" x14ac:dyDescent="0.2"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</row>
    <row r="833" spans="38:49" x14ac:dyDescent="0.2"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</row>
    <row r="834" spans="38:49" x14ac:dyDescent="0.2"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</row>
    <row r="835" spans="38:49" x14ac:dyDescent="0.2"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</row>
    <row r="836" spans="38:49" x14ac:dyDescent="0.2"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</row>
    <row r="837" spans="38:49" x14ac:dyDescent="0.2"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</row>
    <row r="838" spans="38:49" x14ac:dyDescent="0.2"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</row>
    <row r="839" spans="38:49" x14ac:dyDescent="0.2"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</row>
    <row r="840" spans="38:49" x14ac:dyDescent="0.2"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</row>
    <row r="841" spans="38:49" x14ac:dyDescent="0.2"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</row>
    <row r="842" spans="38:49" x14ac:dyDescent="0.2"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</row>
    <row r="843" spans="38:49" x14ac:dyDescent="0.2"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</row>
    <row r="844" spans="38:49" x14ac:dyDescent="0.2"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</row>
    <row r="845" spans="38:49" x14ac:dyDescent="0.2"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</row>
    <row r="846" spans="38:49" x14ac:dyDescent="0.2"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</row>
    <row r="847" spans="38:49" x14ac:dyDescent="0.2"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</row>
    <row r="848" spans="38:49" x14ac:dyDescent="0.2"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</row>
    <row r="849" spans="38:49" x14ac:dyDescent="0.2"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</row>
    <row r="850" spans="38:49" x14ac:dyDescent="0.2"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</row>
    <row r="851" spans="38:49" x14ac:dyDescent="0.2"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</row>
    <row r="852" spans="38:49" x14ac:dyDescent="0.2"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</row>
    <row r="853" spans="38:49" x14ac:dyDescent="0.2"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</row>
    <row r="854" spans="38:49" x14ac:dyDescent="0.2"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</row>
    <row r="855" spans="38:49" x14ac:dyDescent="0.2"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</row>
    <row r="856" spans="38:49" x14ac:dyDescent="0.2"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</row>
    <row r="857" spans="38:49" x14ac:dyDescent="0.2"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</row>
    <row r="858" spans="38:49" x14ac:dyDescent="0.2"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</row>
    <row r="859" spans="38:49" x14ac:dyDescent="0.2"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</row>
    <row r="860" spans="38:49" x14ac:dyDescent="0.2"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</row>
    <row r="861" spans="38:49" x14ac:dyDescent="0.2"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</row>
    <row r="862" spans="38:49" x14ac:dyDescent="0.2"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</row>
    <row r="863" spans="38:49" x14ac:dyDescent="0.2"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</row>
    <row r="864" spans="38:49" x14ac:dyDescent="0.2"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</row>
    <row r="865" spans="38:49" x14ac:dyDescent="0.2"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</row>
    <row r="866" spans="38:49" x14ac:dyDescent="0.2"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</row>
    <row r="867" spans="38:49" x14ac:dyDescent="0.2"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</row>
    <row r="868" spans="38:49" x14ac:dyDescent="0.2"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</row>
    <row r="869" spans="38:49" x14ac:dyDescent="0.2"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</row>
    <row r="870" spans="38:49" x14ac:dyDescent="0.2"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</row>
    <row r="871" spans="38:49" x14ac:dyDescent="0.2"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</row>
    <row r="872" spans="38:49" x14ac:dyDescent="0.2"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</row>
    <row r="873" spans="38:49" x14ac:dyDescent="0.2"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</row>
    <row r="874" spans="38:49" x14ac:dyDescent="0.2"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</row>
    <row r="875" spans="38:49" x14ac:dyDescent="0.2"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</row>
    <row r="876" spans="38:49" x14ac:dyDescent="0.2"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</row>
    <row r="877" spans="38:49" x14ac:dyDescent="0.2"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</row>
    <row r="878" spans="38:49" x14ac:dyDescent="0.2"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</row>
    <row r="879" spans="38:49" x14ac:dyDescent="0.2"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</row>
    <row r="880" spans="38:49" x14ac:dyDescent="0.2"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</row>
    <row r="881" spans="38:49" x14ac:dyDescent="0.2"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</row>
    <row r="882" spans="38:49" x14ac:dyDescent="0.2"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</row>
    <row r="883" spans="38:49" x14ac:dyDescent="0.2"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</row>
    <row r="884" spans="38:49" x14ac:dyDescent="0.2"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</row>
    <row r="885" spans="38:49" x14ac:dyDescent="0.2"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</row>
    <row r="886" spans="38:49" x14ac:dyDescent="0.2"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</row>
    <row r="887" spans="38:49" x14ac:dyDescent="0.2"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</row>
    <row r="888" spans="38:49" x14ac:dyDescent="0.2"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</row>
    <row r="889" spans="38:49" x14ac:dyDescent="0.2"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</row>
    <row r="890" spans="38:49" x14ac:dyDescent="0.2"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</row>
    <row r="891" spans="38:49" x14ac:dyDescent="0.2"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</row>
    <row r="892" spans="38:49" x14ac:dyDescent="0.2"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</row>
    <row r="893" spans="38:49" x14ac:dyDescent="0.2"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</row>
    <row r="894" spans="38:49" x14ac:dyDescent="0.2"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</row>
    <row r="895" spans="38:49" x14ac:dyDescent="0.2"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</row>
    <row r="896" spans="38:49" x14ac:dyDescent="0.2"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</row>
    <row r="897" spans="38:49" x14ac:dyDescent="0.2"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</row>
    <row r="898" spans="38:49" x14ac:dyDescent="0.2"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</row>
    <row r="899" spans="38:49" x14ac:dyDescent="0.2"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</row>
    <row r="900" spans="38:49" x14ac:dyDescent="0.2"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</row>
    <row r="901" spans="38:49" x14ac:dyDescent="0.2"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</row>
    <row r="902" spans="38:49" x14ac:dyDescent="0.2"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</row>
    <row r="903" spans="38:49" x14ac:dyDescent="0.2"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</row>
    <row r="904" spans="38:49" x14ac:dyDescent="0.2"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</row>
    <row r="905" spans="38:49" x14ac:dyDescent="0.2"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</row>
    <row r="906" spans="38:49" x14ac:dyDescent="0.2"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</row>
    <row r="907" spans="38:49" x14ac:dyDescent="0.2"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</row>
    <row r="908" spans="38:49" x14ac:dyDescent="0.2"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</row>
    <row r="909" spans="38:49" x14ac:dyDescent="0.2"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</row>
    <row r="910" spans="38:49" x14ac:dyDescent="0.2"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</row>
    <row r="911" spans="38:49" x14ac:dyDescent="0.2"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</row>
    <row r="912" spans="38:49" x14ac:dyDescent="0.2"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</row>
    <row r="913" spans="38:49" x14ac:dyDescent="0.2"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</row>
    <row r="914" spans="38:49" x14ac:dyDescent="0.2"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</row>
    <row r="915" spans="38:49" x14ac:dyDescent="0.2"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</row>
    <row r="916" spans="38:49" x14ac:dyDescent="0.2"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</row>
    <row r="917" spans="38:49" x14ac:dyDescent="0.2"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</row>
    <row r="918" spans="38:49" x14ac:dyDescent="0.2"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</row>
    <row r="919" spans="38:49" x14ac:dyDescent="0.2"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</row>
    <row r="920" spans="38:49" x14ac:dyDescent="0.2"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</row>
    <row r="921" spans="38:49" x14ac:dyDescent="0.2"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</row>
    <row r="922" spans="38:49" x14ac:dyDescent="0.2"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</row>
    <row r="923" spans="38:49" x14ac:dyDescent="0.2"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</row>
    <row r="924" spans="38:49" x14ac:dyDescent="0.2"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</row>
    <row r="925" spans="38:49" x14ac:dyDescent="0.2"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</row>
    <row r="926" spans="38:49" x14ac:dyDescent="0.2"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</row>
    <row r="927" spans="38:49" x14ac:dyDescent="0.2"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</row>
    <row r="928" spans="38:49" x14ac:dyDescent="0.2"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</row>
    <row r="929" spans="38:49" x14ac:dyDescent="0.2"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</row>
    <row r="930" spans="38:49" x14ac:dyDescent="0.2"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</row>
    <row r="931" spans="38:49" x14ac:dyDescent="0.2"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</row>
    <row r="932" spans="38:49" x14ac:dyDescent="0.2"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</row>
    <row r="933" spans="38:49" x14ac:dyDescent="0.2"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</row>
    <row r="934" spans="38:49" x14ac:dyDescent="0.2"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</row>
    <row r="935" spans="38:49" x14ac:dyDescent="0.2"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</row>
    <row r="936" spans="38:49" x14ac:dyDescent="0.2"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</row>
    <row r="937" spans="38:49" x14ac:dyDescent="0.2"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</row>
    <row r="938" spans="38:49" x14ac:dyDescent="0.2"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</row>
    <row r="939" spans="38:49" x14ac:dyDescent="0.2"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</row>
    <row r="940" spans="38:49" x14ac:dyDescent="0.2"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</row>
    <row r="941" spans="38:49" x14ac:dyDescent="0.2"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</row>
    <row r="942" spans="38:49" x14ac:dyDescent="0.2"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</row>
    <row r="943" spans="38:49" x14ac:dyDescent="0.2"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</row>
    <row r="944" spans="38:49" x14ac:dyDescent="0.2"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</row>
    <row r="945" spans="38:49" x14ac:dyDescent="0.2"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</row>
    <row r="946" spans="38:49" x14ac:dyDescent="0.2"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</row>
    <row r="947" spans="38:49" x14ac:dyDescent="0.2"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</row>
    <row r="948" spans="38:49" x14ac:dyDescent="0.2"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</row>
    <row r="949" spans="38:49" x14ac:dyDescent="0.2"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</row>
    <row r="950" spans="38:49" x14ac:dyDescent="0.2"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</row>
    <row r="951" spans="38:49" x14ac:dyDescent="0.2"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</row>
    <row r="952" spans="38:49" x14ac:dyDescent="0.2"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</row>
    <row r="953" spans="38:49" x14ac:dyDescent="0.2"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</row>
    <row r="954" spans="38:49" x14ac:dyDescent="0.2"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</row>
    <row r="955" spans="38:49" x14ac:dyDescent="0.2"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</row>
    <row r="956" spans="38:49" x14ac:dyDescent="0.2"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</row>
    <row r="957" spans="38:49" x14ac:dyDescent="0.2"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</row>
    <row r="958" spans="38:49" x14ac:dyDescent="0.2"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</row>
    <row r="959" spans="38:49" x14ac:dyDescent="0.2"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</row>
    <row r="960" spans="38:49" x14ac:dyDescent="0.2"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</row>
    <row r="961" spans="38:49" x14ac:dyDescent="0.2"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</row>
    <row r="962" spans="38:49" x14ac:dyDescent="0.2"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</row>
    <row r="963" spans="38:49" x14ac:dyDescent="0.2"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</row>
    <row r="964" spans="38:49" x14ac:dyDescent="0.2"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</row>
    <row r="965" spans="38:49" x14ac:dyDescent="0.2"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</row>
    <row r="966" spans="38:49" x14ac:dyDescent="0.2"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</row>
    <row r="967" spans="38:49" x14ac:dyDescent="0.2"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</row>
    <row r="968" spans="38:49" x14ac:dyDescent="0.2"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</row>
    <row r="969" spans="38:49" x14ac:dyDescent="0.2"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</row>
    <row r="970" spans="38:49" x14ac:dyDescent="0.2"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</row>
    <row r="971" spans="38:49" x14ac:dyDescent="0.2"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</row>
    <row r="972" spans="38:49" x14ac:dyDescent="0.2"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</row>
    <row r="973" spans="38:49" x14ac:dyDescent="0.2"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</row>
    <row r="974" spans="38:49" x14ac:dyDescent="0.2"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</row>
    <row r="975" spans="38:49" x14ac:dyDescent="0.2"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</row>
    <row r="976" spans="38:49" x14ac:dyDescent="0.2"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</row>
    <row r="977" spans="38:49" x14ac:dyDescent="0.2"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</row>
    <row r="978" spans="38:49" x14ac:dyDescent="0.2"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</row>
    <row r="979" spans="38:49" x14ac:dyDescent="0.2"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</row>
    <row r="980" spans="38:49" x14ac:dyDescent="0.2"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</row>
    <row r="981" spans="38:49" x14ac:dyDescent="0.2"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</row>
    <row r="982" spans="38:49" x14ac:dyDescent="0.2"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</row>
    <row r="983" spans="38:49" x14ac:dyDescent="0.2"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</row>
    <row r="984" spans="38:49" x14ac:dyDescent="0.2"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</row>
    <row r="985" spans="38:49" x14ac:dyDescent="0.2"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</row>
    <row r="986" spans="38:49" x14ac:dyDescent="0.2"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</row>
    <row r="987" spans="38:49" x14ac:dyDescent="0.2"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</row>
    <row r="988" spans="38:49" x14ac:dyDescent="0.2"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</row>
    <row r="989" spans="38:49" x14ac:dyDescent="0.2"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</row>
    <row r="990" spans="38:49" x14ac:dyDescent="0.2"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</row>
    <row r="991" spans="38:49" x14ac:dyDescent="0.2"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</row>
    <row r="992" spans="38:49" x14ac:dyDescent="0.2"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</row>
    <row r="993" spans="38:49" x14ac:dyDescent="0.2"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</row>
    <row r="994" spans="38:49" x14ac:dyDescent="0.2"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</row>
    <row r="995" spans="38:49" x14ac:dyDescent="0.2"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</row>
    <row r="996" spans="38:49" x14ac:dyDescent="0.2"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</row>
    <row r="997" spans="38:49" x14ac:dyDescent="0.2"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</row>
    <row r="998" spans="38:49" x14ac:dyDescent="0.2"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</row>
    <row r="999" spans="38:49" x14ac:dyDescent="0.2"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</row>
    <row r="1000" spans="38:49" x14ac:dyDescent="0.2"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</row>
    <row r="1001" spans="38:49" x14ac:dyDescent="0.2"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</row>
    <row r="1002" spans="38:49" x14ac:dyDescent="0.2"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</row>
    <row r="1003" spans="38:49" x14ac:dyDescent="0.2"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</row>
    <row r="1004" spans="38:49" x14ac:dyDescent="0.2"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</row>
    <row r="1005" spans="38:49" x14ac:dyDescent="0.2"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</row>
    <row r="1006" spans="38:49" x14ac:dyDescent="0.2"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</row>
    <row r="1007" spans="38:49" x14ac:dyDescent="0.2"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</row>
    <row r="1008" spans="38:49" x14ac:dyDescent="0.2"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</row>
    <row r="1009" spans="38:49" x14ac:dyDescent="0.2"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</row>
    <row r="1010" spans="38:49" x14ac:dyDescent="0.2"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</row>
    <row r="1011" spans="38:49" x14ac:dyDescent="0.2"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</row>
    <row r="1012" spans="38:49" x14ac:dyDescent="0.2"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</row>
    <row r="1013" spans="38:49" x14ac:dyDescent="0.2"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</row>
    <row r="1014" spans="38:49" x14ac:dyDescent="0.2"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</row>
    <row r="1015" spans="38:49" x14ac:dyDescent="0.2"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</row>
    <row r="1016" spans="38:49" x14ac:dyDescent="0.2"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</row>
    <row r="1017" spans="38:49" x14ac:dyDescent="0.2"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</row>
    <row r="1018" spans="38:49" x14ac:dyDescent="0.2"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</row>
    <row r="1019" spans="38:49" x14ac:dyDescent="0.2"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</row>
    <row r="1020" spans="38:49" x14ac:dyDescent="0.2"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</row>
    <row r="1021" spans="38:49" x14ac:dyDescent="0.2"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</row>
  </sheetData>
  <mergeCells count="37">
    <mergeCell ref="O40:P40"/>
    <mergeCell ref="V40:W40"/>
    <mergeCell ref="AC40:AJ40"/>
    <mergeCell ref="O41:P41"/>
    <mergeCell ref="V41:W41"/>
    <mergeCell ref="AC41:AJ41"/>
    <mergeCell ref="AJ1:AJ3"/>
    <mergeCell ref="AK1:AK3"/>
    <mergeCell ref="AC1:AC3"/>
    <mergeCell ref="AD1:AD3"/>
    <mergeCell ref="AE1:AE3"/>
    <mergeCell ref="AF1:AF3"/>
    <mergeCell ref="AG1:AG3"/>
    <mergeCell ref="AH1:AH3"/>
    <mergeCell ref="AI1:AI3"/>
    <mergeCell ref="X1:X3"/>
    <mergeCell ref="Y1:Y3"/>
    <mergeCell ref="Z1:Z3"/>
    <mergeCell ref="AA1:AA3"/>
    <mergeCell ref="AB1:AB3"/>
    <mergeCell ref="M1:M3"/>
    <mergeCell ref="N1:N3"/>
    <mergeCell ref="A2:A3"/>
    <mergeCell ref="V1:V3"/>
    <mergeCell ref="W1:W3"/>
    <mergeCell ref="O1:O3"/>
    <mergeCell ref="P1:P3"/>
    <mergeCell ref="Q1:Q3"/>
    <mergeCell ref="R1:R3"/>
    <mergeCell ref="S1:S3"/>
    <mergeCell ref="T1:T3"/>
    <mergeCell ref="U1:U3"/>
    <mergeCell ref="C1:C3"/>
    <mergeCell ref="D1:D3"/>
    <mergeCell ref="E1:E3"/>
    <mergeCell ref="F1:F3"/>
    <mergeCell ref="L1:L3"/>
  </mergeCells>
  <conditionalFormatting sqref="F35:F39">
    <cfRule type="cellIs" dxfId="179" priority="1" operator="greaterThanOrEqual">
      <formula>700</formula>
    </cfRule>
  </conditionalFormatting>
  <conditionalFormatting sqref="F35:F39">
    <cfRule type="cellIs" dxfId="178" priority="2" operator="greaterThanOrEqual">
      <formula>600</formula>
    </cfRule>
  </conditionalFormatting>
  <conditionalFormatting sqref="F35:F39">
    <cfRule type="cellIs" dxfId="177" priority="3" operator="greaterThanOrEqual">
      <formula>0</formula>
    </cfRule>
  </conditionalFormatting>
  <conditionalFormatting sqref="C4:E34">
    <cfRule type="cellIs" dxfId="176" priority="4" operator="greaterThanOrEqual">
      <formula>850</formula>
    </cfRule>
  </conditionalFormatting>
  <conditionalFormatting sqref="C4:E34">
    <cfRule type="cellIs" dxfId="175" priority="5" operator="between">
      <formula>800</formula>
      <formula>849</formula>
    </cfRule>
  </conditionalFormatting>
  <conditionalFormatting sqref="C4:E34">
    <cfRule type="cellIs" dxfId="174" priority="6" operator="between">
      <formula>0</formula>
      <formula>799</formula>
    </cfRule>
  </conditionalFormatting>
  <conditionalFormatting sqref="G4:J34">
    <cfRule type="cellIs" dxfId="173" priority="7" operator="equal">
      <formula>"A"</formula>
    </cfRule>
  </conditionalFormatting>
  <conditionalFormatting sqref="G4:J34">
    <cfRule type="cellIs" dxfId="172" priority="8" operator="equal">
      <formula>"B"</formula>
    </cfRule>
  </conditionalFormatting>
  <conditionalFormatting sqref="G4:J34">
    <cfRule type="cellIs" dxfId="171" priority="9" operator="equal">
      <formula>"C"</formula>
    </cfRule>
  </conditionalFormatting>
  <conditionalFormatting sqref="G4:J34">
    <cfRule type="cellIs" dxfId="170" priority="10" operator="equal">
      <formula>"D"</formula>
    </cfRule>
  </conditionalFormatting>
  <conditionalFormatting sqref="G4:J34">
    <cfRule type="cellIs" dxfId="169" priority="11" operator="equal">
      <formula>"E"</formula>
    </cfRule>
  </conditionalFormatting>
  <conditionalFormatting sqref="G4:J34">
    <cfRule type="cellIs" dxfId="168" priority="12" operator="equal">
      <formula>"F"</formula>
    </cfRule>
  </conditionalFormatting>
  <conditionalFormatting sqref="G4:J34">
    <cfRule type="cellIs" dxfId="167" priority="13" operator="equal">
      <formula>"G"</formula>
    </cfRule>
  </conditionalFormatting>
  <conditionalFormatting sqref="G4:J34">
    <cfRule type="cellIs" dxfId="166" priority="14" operator="equal">
      <formula>"H"</formula>
    </cfRule>
  </conditionalFormatting>
  <conditionalFormatting sqref="G4:J34">
    <cfRule type="cellIs" dxfId="165" priority="15" operator="equal">
      <formula>"I"</formula>
    </cfRule>
  </conditionalFormatting>
  <conditionalFormatting sqref="G4:J34">
    <cfRule type="cellIs" dxfId="164" priority="16" operator="equal">
      <formula>"J"</formula>
    </cfRule>
  </conditionalFormatting>
  <conditionalFormatting sqref="G4:J34">
    <cfRule type="cellIs" dxfId="163" priority="17" operator="equal">
      <formula>"K"</formula>
    </cfRule>
  </conditionalFormatting>
  <conditionalFormatting sqref="G4:J34">
    <cfRule type="cellIs" dxfId="162" priority="18" operator="equal">
      <formula>"L"</formula>
    </cfRule>
  </conditionalFormatting>
  <conditionalFormatting sqref="G4:J34">
    <cfRule type="cellIs" dxfId="161" priority="19" operator="equal">
      <formula>"M"</formula>
    </cfRule>
  </conditionalFormatting>
  <conditionalFormatting sqref="G4:J34">
    <cfRule type="cellIs" dxfId="160" priority="20" operator="equal">
      <formula>"N"</formula>
    </cfRule>
  </conditionalFormatting>
  <conditionalFormatting sqref="G4:J34">
    <cfRule type="cellIs" dxfId="159" priority="21" operator="equal">
      <formula>"O"</formula>
    </cfRule>
  </conditionalFormatting>
  <conditionalFormatting sqref="G4:J34">
    <cfRule type="cellIs" dxfId="158" priority="22" operator="equal">
      <formula>"Z"</formula>
    </cfRule>
  </conditionalFormatting>
  <conditionalFormatting sqref="G4:J34">
    <cfRule type="cellIs" dxfId="157" priority="23" operator="equal">
      <formula>"P"</formula>
    </cfRule>
  </conditionalFormatting>
  <conditionalFormatting sqref="G4:J34">
    <cfRule type="cellIs" dxfId="156" priority="24" operator="equal">
      <formula>"Q"</formula>
    </cfRule>
  </conditionalFormatting>
  <conditionalFormatting sqref="G4:J34">
    <cfRule type="cellIs" dxfId="155" priority="25" operator="equal">
      <formula>"R"</formula>
    </cfRule>
  </conditionalFormatting>
  <conditionalFormatting sqref="L4:N34 O4:O33 P4:P11 S4:U34 V4:V33 W4:W11 Z4:AB34 AC4:AJ33 P13:P33 W13:W33">
    <cfRule type="cellIs" dxfId="154" priority="26" operator="between">
      <formula>0</formula>
      <formula>69</formula>
    </cfRule>
  </conditionalFormatting>
  <conditionalFormatting sqref="L4:N34 O4:O33 P4:P11 S4:U34 V4:V33 W4:W11 Z4:AB34 AC4:AJ33 P13:P33 W13:W33">
    <cfRule type="cellIs" dxfId="153" priority="27" operator="between">
      <formula>70</formula>
      <formula>79</formula>
    </cfRule>
  </conditionalFormatting>
  <conditionalFormatting sqref="L4:N34 O4:O33 P4:P11 S4:U34 V4:V33 W4:W11 Z4:AB34 AC4:AJ33 P13:P33 W13:W33">
    <cfRule type="cellIs" dxfId="152" priority="28" operator="between">
      <formula>80</formula>
      <formula>89</formula>
    </cfRule>
  </conditionalFormatting>
  <conditionalFormatting sqref="L4:N34 O4:O33 P4:P11 S4:U34 V4:V33 W4:W11 Z4:AB34 AC4:AJ33 P13:P33 W13:W33">
    <cfRule type="cellIs" dxfId="151" priority="29" operator="between">
      <formula>90</formula>
      <formula>100</formula>
    </cfRule>
  </conditionalFormatting>
  <conditionalFormatting sqref="Q4:Q34 X4:X34 AK4:AK34">
    <cfRule type="cellIs" dxfId="150" priority="30" operator="between">
      <formula>35</formula>
      <formula>100</formula>
    </cfRule>
  </conditionalFormatting>
  <conditionalFormatting sqref="Q4:Q34 X4:X34 AK4:AK34">
    <cfRule type="cellIs" dxfId="149" priority="31" operator="between">
      <formula>0</formula>
      <formula>34</formula>
    </cfRule>
  </conditionalFormatting>
  <conditionalFormatting sqref="G4:J34">
    <cfRule type="containsText" dxfId="148" priority="32" operator="containsText" text="S">
      <formula>NOT(ISERROR(SEARCH(("S"),(G4))))</formula>
    </cfRule>
  </conditionalFormatting>
  <conditionalFormatting sqref="G4:J34">
    <cfRule type="containsText" dxfId="147" priority="33" operator="containsText" text="T">
      <formula>NOT(ISERROR(SEARCH(("T"),(G4))))</formula>
    </cfRule>
  </conditionalFormatting>
  <conditionalFormatting sqref="G4:J34">
    <cfRule type="containsText" dxfId="146" priority="34" operator="containsText" text="U">
      <formula>NOT(ISERROR(SEARCH(("U"),(G4))))</formula>
    </cfRule>
  </conditionalFormatting>
  <conditionalFormatting sqref="G4:G34">
    <cfRule type="containsText" dxfId="145" priority="35" operator="containsText" text="V">
      <formula>NOT(ISERROR(SEARCH(("V"),(G4))))</formula>
    </cfRule>
  </conditionalFormatting>
  <conditionalFormatting sqref="H4:J34">
    <cfRule type="containsText" dxfId="144" priority="36" operator="containsText" text="V">
      <formula>NOT(ISERROR(SEARCH(("V"),(H4))))</formula>
    </cfRule>
  </conditionalFormatting>
  <conditionalFormatting sqref="G4:G34">
    <cfRule type="containsText" dxfId="143" priority="37" operator="containsText" text="W">
      <formula>NOT(ISERROR(SEARCH(("W"),(G4))))</formula>
    </cfRule>
  </conditionalFormatting>
  <conditionalFormatting sqref="I4:J34">
    <cfRule type="containsText" dxfId="142" priority="38" operator="containsText" text="W">
      <formula>NOT(ISERROR(SEARCH(("W"),(I4))))</formula>
    </cfRule>
  </conditionalFormatting>
  <conditionalFormatting sqref="G4:G34">
    <cfRule type="containsText" dxfId="141" priority="39" operator="containsText" text="X">
      <formula>NOT(ISERROR(SEARCH(("X"),(G4))))</formula>
    </cfRule>
  </conditionalFormatting>
  <conditionalFormatting sqref="I4:I34">
    <cfRule type="containsText" dxfId="140" priority="40" operator="containsText" text="X">
      <formula>NOT(ISERROR(SEARCH(("X"),(I4))))</formula>
    </cfRule>
  </conditionalFormatting>
  <conditionalFormatting sqref="J4:J34">
    <cfRule type="containsText" dxfId="139" priority="41" operator="containsText" text="X">
      <formula>NOT(ISERROR(SEARCH(("X"),(J4))))</formula>
    </cfRule>
  </conditionalFormatting>
  <conditionalFormatting sqref="G4:I34">
    <cfRule type="containsText" dxfId="138" priority="42" operator="containsText" text="Y">
      <formula>NOT(ISERROR(SEARCH(("Y"),(G4))))</formula>
    </cfRule>
  </conditionalFormatting>
  <conditionalFormatting sqref="I4:J34">
    <cfRule type="containsText" dxfId="137" priority="43" operator="containsText" text="Y">
      <formula>NOT(ISERROR(SEARCH(("Y"),(I4))))</formula>
    </cfRule>
  </conditionalFormatting>
  <conditionalFormatting sqref="H4:H34">
    <cfRule type="cellIs" dxfId="136" priority="44" operator="equal">
      <formula>"W"</formula>
    </cfRule>
  </conditionalFormatting>
  <conditionalFormatting sqref="H4:H34">
    <cfRule type="cellIs" dxfId="135" priority="45" operator="equal">
      <formula>"X"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W1021"/>
  <sheetViews>
    <sheetView workbookViewId="0">
      <pane xSplit="2" topLeftCell="C1" activePane="topRight" state="frozen"/>
      <selection pane="topRight" activeCell="A4" sqref="A4:B30"/>
    </sheetView>
  </sheetViews>
  <sheetFormatPr baseColWidth="10" defaultColWidth="12.6640625" defaultRowHeight="15.75" customHeight="1" x14ac:dyDescent="0.15"/>
  <cols>
    <col min="1" max="1" width="19.1640625" customWidth="1"/>
    <col min="2" max="2" width="17.1640625" customWidth="1"/>
    <col min="3" max="5" width="7.83203125" customWidth="1"/>
    <col min="6" max="6" width="4.5" customWidth="1"/>
    <col min="7" max="10" width="10" customWidth="1"/>
    <col min="11" max="11" width="5.1640625" customWidth="1"/>
    <col min="12" max="16" width="9.1640625" customWidth="1"/>
    <col min="17" max="17" width="10.33203125" customWidth="1"/>
    <col min="18" max="18" width="5.1640625" customWidth="1"/>
    <col min="19" max="22" width="9.33203125" customWidth="1"/>
    <col min="23" max="24" width="0.33203125" customWidth="1"/>
    <col min="25" max="25" width="4.5" customWidth="1"/>
    <col min="26" max="36" width="9.1640625" customWidth="1"/>
    <col min="37" max="37" width="10.33203125" customWidth="1"/>
  </cols>
  <sheetData>
    <row r="1" spans="1:49" x14ac:dyDescent="0.2">
      <c r="A1" s="1" t="s">
        <v>217</v>
      </c>
      <c r="B1" s="2"/>
      <c r="C1" s="58" t="s">
        <v>1</v>
      </c>
      <c r="D1" s="60" t="s">
        <v>2</v>
      </c>
      <c r="E1" s="62" t="s">
        <v>3</v>
      </c>
      <c r="F1" s="64"/>
      <c r="G1" s="3" t="s">
        <v>4</v>
      </c>
      <c r="H1" s="3" t="s">
        <v>5</v>
      </c>
      <c r="I1" s="3" t="s">
        <v>6</v>
      </c>
      <c r="J1" s="3" t="s">
        <v>7</v>
      </c>
      <c r="K1" s="4"/>
      <c r="L1" s="66" t="s">
        <v>8</v>
      </c>
      <c r="M1" s="67" t="s">
        <v>9</v>
      </c>
      <c r="N1" s="67" t="s">
        <v>10</v>
      </c>
      <c r="O1" s="70" t="s">
        <v>11</v>
      </c>
      <c r="P1" s="71" t="s">
        <v>12</v>
      </c>
      <c r="Q1" s="71" t="s">
        <v>13</v>
      </c>
      <c r="R1" s="72"/>
      <c r="S1" s="71" t="s">
        <v>14</v>
      </c>
      <c r="T1" s="73" t="s">
        <v>9</v>
      </c>
      <c r="U1" s="73" t="s">
        <v>10</v>
      </c>
      <c r="V1" s="70" t="s">
        <v>11</v>
      </c>
      <c r="W1" s="71" t="s">
        <v>15</v>
      </c>
      <c r="X1" s="71" t="s">
        <v>13</v>
      </c>
      <c r="Y1" s="72"/>
      <c r="Z1" s="71" t="s">
        <v>16</v>
      </c>
      <c r="AA1" s="73" t="s">
        <v>17</v>
      </c>
      <c r="AB1" s="73" t="s">
        <v>18</v>
      </c>
      <c r="AC1" s="70" t="s">
        <v>19</v>
      </c>
      <c r="AD1" s="70" t="s">
        <v>20</v>
      </c>
      <c r="AE1" s="70" t="s">
        <v>21</v>
      </c>
      <c r="AF1" s="70" t="s">
        <v>22</v>
      </c>
      <c r="AG1" s="70" t="s">
        <v>23</v>
      </c>
      <c r="AH1" s="70" t="s">
        <v>24</v>
      </c>
      <c r="AI1" s="70" t="s">
        <v>25</v>
      </c>
      <c r="AJ1" s="71" t="s">
        <v>26</v>
      </c>
      <c r="AK1" s="71" t="s">
        <v>13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x14ac:dyDescent="0.2">
      <c r="A2" s="68" t="s">
        <v>27</v>
      </c>
      <c r="B2" s="6"/>
      <c r="C2" s="59"/>
      <c r="D2" s="59"/>
      <c r="E2" s="63"/>
      <c r="F2" s="65"/>
      <c r="G2" s="7" t="s">
        <v>28</v>
      </c>
      <c r="H2" s="7" t="s">
        <v>29</v>
      </c>
      <c r="I2" s="7" t="s">
        <v>30</v>
      </c>
      <c r="J2" s="7" t="s">
        <v>28</v>
      </c>
      <c r="K2" s="4"/>
      <c r="L2" s="59"/>
      <c r="M2" s="59"/>
      <c r="N2" s="59"/>
      <c r="O2" s="65"/>
      <c r="P2" s="65"/>
      <c r="Q2" s="65"/>
      <c r="R2" s="63"/>
      <c r="S2" s="65"/>
      <c r="T2" s="65"/>
      <c r="U2" s="65"/>
      <c r="V2" s="65"/>
      <c r="W2" s="65"/>
      <c r="X2" s="65"/>
      <c r="Y2" s="63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x14ac:dyDescent="0.2">
      <c r="A3" s="69"/>
      <c r="B3" s="8" t="s">
        <v>31</v>
      </c>
      <c r="C3" s="59"/>
      <c r="D3" s="61"/>
      <c r="E3" s="63"/>
      <c r="F3" s="65"/>
      <c r="G3" s="7" t="s">
        <v>32</v>
      </c>
      <c r="H3" s="7" t="s">
        <v>33</v>
      </c>
      <c r="I3" s="7" t="s">
        <v>34</v>
      </c>
      <c r="J3" s="7" t="s">
        <v>35</v>
      </c>
      <c r="K3" s="4"/>
      <c r="L3" s="59"/>
      <c r="M3" s="59"/>
      <c r="N3" s="59"/>
      <c r="O3" s="65"/>
      <c r="P3" s="65"/>
      <c r="Q3" s="65"/>
      <c r="R3" s="63"/>
      <c r="S3" s="69"/>
      <c r="T3" s="69"/>
      <c r="U3" s="69"/>
      <c r="V3" s="69"/>
      <c r="W3" s="69"/>
      <c r="X3" s="69"/>
      <c r="Y3" s="63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2">
      <c r="A4" s="82" t="s">
        <v>218</v>
      </c>
      <c r="B4" s="82" t="s">
        <v>219</v>
      </c>
      <c r="C4" s="9">
        <v>1449</v>
      </c>
      <c r="D4" s="10">
        <v>1334</v>
      </c>
      <c r="E4" s="11"/>
      <c r="F4" s="12"/>
      <c r="G4" s="13" t="s">
        <v>161</v>
      </c>
      <c r="H4" s="13">
        <v>216</v>
      </c>
      <c r="I4" s="13" t="s">
        <v>161</v>
      </c>
      <c r="J4" s="13"/>
      <c r="K4" s="4"/>
      <c r="L4" s="9">
        <v>73</v>
      </c>
      <c r="M4" s="9">
        <v>97</v>
      </c>
      <c r="N4" s="9"/>
      <c r="O4" s="9"/>
      <c r="P4" s="14"/>
      <c r="Q4" s="9">
        <f t="shared" ref="Q4:Q21" si="0">P4-L4</f>
        <v>-73</v>
      </c>
      <c r="R4" s="15"/>
      <c r="S4" s="9">
        <v>75</v>
      </c>
      <c r="T4" s="9"/>
      <c r="U4" s="9"/>
      <c r="V4" s="9"/>
      <c r="W4" s="14"/>
      <c r="X4" s="9"/>
      <c r="Y4" s="15"/>
      <c r="Z4" s="9">
        <v>77</v>
      </c>
      <c r="AA4" s="9">
        <v>100</v>
      </c>
      <c r="AB4" s="9">
        <v>100</v>
      </c>
      <c r="AC4" s="9">
        <v>100</v>
      </c>
      <c r="AD4" s="9"/>
      <c r="AE4" s="9"/>
      <c r="AF4" s="9"/>
      <c r="AG4" s="9"/>
      <c r="AH4" s="9"/>
      <c r="AI4" s="9"/>
      <c r="AJ4" s="14"/>
      <c r="AK4" s="9">
        <f t="shared" ref="AK4:AK34" si="1">AJ4-Z4</f>
        <v>-77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x14ac:dyDescent="0.2">
      <c r="A5" s="83" t="s">
        <v>220</v>
      </c>
      <c r="B5" s="84" t="s">
        <v>221</v>
      </c>
      <c r="C5" s="13">
        <v>1226</v>
      </c>
      <c r="D5" s="13">
        <v>1208</v>
      </c>
      <c r="E5" s="18"/>
      <c r="F5" s="12"/>
      <c r="G5" s="13" t="s">
        <v>164</v>
      </c>
      <c r="H5" s="13">
        <v>168</v>
      </c>
      <c r="I5" s="13" t="s">
        <v>165</v>
      </c>
      <c r="J5" s="13"/>
      <c r="K5" s="15"/>
      <c r="L5" s="9">
        <v>67</v>
      </c>
      <c r="M5" s="9">
        <v>93</v>
      </c>
      <c r="N5" s="9"/>
      <c r="O5" s="19"/>
      <c r="P5" s="14"/>
      <c r="Q5" s="9">
        <f t="shared" si="0"/>
        <v>-67</v>
      </c>
      <c r="R5" s="15"/>
      <c r="S5" s="9">
        <v>75</v>
      </c>
      <c r="T5" s="9"/>
      <c r="U5" s="9"/>
      <c r="V5" s="19"/>
      <c r="W5" s="14"/>
      <c r="X5" s="9"/>
      <c r="Y5" s="15"/>
      <c r="Z5" s="9">
        <v>55</v>
      </c>
      <c r="AA5" s="9">
        <v>95</v>
      </c>
      <c r="AB5" s="9">
        <v>100</v>
      </c>
      <c r="AC5" s="19">
        <v>92</v>
      </c>
      <c r="AD5" s="19"/>
      <c r="AE5" s="19"/>
      <c r="AF5" s="19"/>
      <c r="AG5" s="19"/>
      <c r="AH5" s="19"/>
      <c r="AI5" s="19"/>
      <c r="AJ5" s="14"/>
      <c r="AK5" s="9">
        <f t="shared" si="1"/>
        <v>-55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x14ac:dyDescent="0.2">
      <c r="A6" s="83" t="s">
        <v>222</v>
      </c>
      <c r="B6" s="84" t="s">
        <v>144</v>
      </c>
      <c r="C6" s="13">
        <v>577</v>
      </c>
      <c r="D6" s="13">
        <v>668</v>
      </c>
      <c r="E6" s="18"/>
      <c r="F6" s="12"/>
      <c r="G6" s="13" t="s">
        <v>223</v>
      </c>
      <c r="H6" s="13">
        <v>144</v>
      </c>
      <c r="I6" s="13" t="s">
        <v>179</v>
      </c>
      <c r="J6" s="13"/>
      <c r="K6" s="4"/>
      <c r="L6" s="13">
        <v>30</v>
      </c>
      <c r="M6" s="13"/>
      <c r="N6" s="13"/>
      <c r="O6" s="9"/>
      <c r="P6" s="14"/>
      <c r="Q6" s="9">
        <f t="shared" si="0"/>
        <v>-30</v>
      </c>
      <c r="R6" s="15"/>
      <c r="S6" s="9">
        <v>19</v>
      </c>
      <c r="T6" s="9"/>
      <c r="U6" s="9"/>
      <c r="V6" s="9"/>
      <c r="W6" s="14"/>
      <c r="X6" s="9"/>
      <c r="Y6" s="15"/>
      <c r="Z6" s="9">
        <v>39</v>
      </c>
      <c r="AA6" s="9">
        <v>80</v>
      </c>
      <c r="AB6" s="9">
        <v>82</v>
      </c>
      <c r="AC6" s="9">
        <v>96</v>
      </c>
      <c r="AD6" s="9"/>
      <c r="AE6" s="9"/>
      <c r="AF6" s="9"/>
      <c r="AG6" s="9"/>
      <c r="AH6" s="9"/>
      <c r="AI6" s="9"/>
      <c r="AJ6" s="14"/>
      <c r="AK6" s="9">
        <f t="shared" si="1"/>
        <v>-39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x14ac:dyDescent="0.2">
      <c r="A7" s="83" t="s">
        <v>224</v>
      </c>
      <c r="B7" s="84" t="s">
        <v>225</v>
      </c>
      <c r="C7" s="13">
        <v>1163</v>
      </c>
      <c r="D7" s="13">
        <v>1172</v>
      </c>
      <c r="E7" s="18"/>
      <c r="F7" s="12"/>
      <c r="G7" s="13" t="s">
        <v>161</v>
      </c>
      <c r="H7" s="13">
        <v>182</v>
      </c>
      <c r="I7" s="13" t="s">
        <v>161</v>
      </c>
      <c r="J7" s="13"/>
      <c r="K7" s="4"/>
      <c r="L7" s="13">
        <v>63</v>
      </c>
      <c r="M7" s="13">
        <v>73</v>
      </c>
      <c r="N7" s="13"/>
      <c r="O7" s="9"/>
      <c r="P7" s="14"/>
      <c r="Q7" s="9">
        <f t="shared" si="0"/>
        <v>-63</v>
      </c>
      <c r="R7" s="15"/>
      <c r="S7" s="9">
        <v>66</v>
      </c>
      <c r="T7" s="9"/>
      <c r="U7" s="9"/>
      <c r="V7" s="9"/>
      <c r="W7" s="14"/>
      <c r="X7" s="9"/>
      <c r="Y7" s="15"/>
      <c r="Z7" s="9">
        <v>35</v>
      </c>
      <c r="AA7" s="9">
        <v>95</v>
      </c>
      <c r="AB7" s="9">
        <v>100</v>
      </c>
      <c r="AC7" s="9">
        <v>100</v>
      </c>
      <c r="AD7" s="9"/>
      <c r="AE7" s="9"/>
      <c r="AF7" s="9"/>
      <c r="AG7" s="9"/>
      <c r="AH7" s="9"/>
      <c r="AI7" s="9"/>
      <c r="AJ7" s="14"/>
      <c r="AK7" s="9">
        <f t="shared" si="1"/>
        <v>-35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x14ac:dyDescent="0.2">
      <c r="A8" s="83" t="s">
        <v>226</v>
      </c>
      <c r="B8" s="84" t="s">
        <v>221</v>
      </c>
      <c r="C8" s="13">
        <v>700</v>
      </c>
      <c r="D8" s="13">
        <v>776</v>
      </c>
      <c r="E8" s="18"/>
      <c r="F8" s="12"/>
      <c r="G8" s="13" t="s">
        <v>179</v>
      </c>
      <c r="H8" s="13">
        <v>116</v>
      </c>
      <c r="I8" s="13" t="s">
        <v>164</v>
      </c>
      <c r="J8" s="13"/>
      <c r="K8" s="4"/>
      <c r="L8" s="13">
        <v>37</v>
      </c>
      <c r="M8" s="13">
        <v>47</v>
      </c>
      <c r="N8" s="13"/>
      <c r="O8" s="9"/>
      <c r="P8" s="14"/>
      <c r="Q8" s="9">
        <f t="shared" si="0"/>
        <v>-37</v>
      </c>
      <c r="R8" s="15"/>
      <c r="S8" s="9">
        <v>28</v>
      </c>
      <c r="T8" s="9"/>
      <c r="U8" s="9"/>
      <c r="V8" s="9"/>
      <c r="W8" s="14"/>
      <c r="X8" s="9"/>
      <c r="Y8" s="15"/>
      <c r="Z8" s="9">
        <v>16</v>
      </c>
      <c r="AA8" s="9">
        <v>100</v>
      </c>
      <c r="AB8" s="9">
        <v>88</v>
      </c>
      <c r="AC8" s="9">
        <v>96</v>
      </c>
      <c r="AD8" s="9"/>
      <c r="AE8" s="9"/>
      <c r="AF8" s="9"/>
      <c r="AG8" s="9"/>
      <c r="AH8" s="9"/>
      <c r="AI8" s="9"/>
      <c r="AJ8" s="14"/>
      <c r="AK8" s="9">
        <f t="shared" si="1"/>
        <v>-16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x14ac:dyDescent="0.2">
      <c r="A9" s="83" t="s">
        <v>227</v>
      </c>
      <c r="B9" s="84" t="s">
        <v>228</v>
      </c>
      <c r="C9" s="13">
        <v>946</v>
      </c>
      <c r="D9" s="13">
        <v>982</v>
      </c>
      <c r="E9" s="18"/>
      <c r="F9" s="12"/>
      <c r="G9" s="13" t="s">
        <v>229</v>
      </c>
      <c r="H9" s="13">
        <v>158</v>
      </c>
      <c r="I9" s="21" t="s">
        <v>165</v>
      </c>
      <c r="J9" s="13"/>
      <c r="K9" s="4"/>
      <c r="L9" s="13">
        <v>50</v>
      </c>
      <c r="M9" s="13">
        <v>70</v>
      </c>
      <c r="N9" s="13"/>
      <c r="O9" s="9"/>
      <c r="P9" s="14"/>
      <c r="Q9" s="9">
        <f t="shared" si="0"/>
        <v>-50</v>
      </c>
      <c r="R9" s="15"/>
      <c r="S9" s="9">
        <v>66</v>
      </c>
      <c r="T9" s="9"/>
      <c r="U9" s="9"/>
      <c r="V9" s="9"/>
      <c r="W9" s="14"/>
      <c r="X9" s="9"/>
      <c r="Y9" s="15"/>
      <c r="Z9" s="9">
        <v>42</v>
      </c>
      <c r="AA9" s="9">
        <v>100</v>
      </c>
      <c r="AB9" s="9">
        <v>82</v>
      </c>
      <c r="AC9" s="9">
        <v>96</v>
      </c>
      <c r="AD9" s="9"/>
      <c r="AE9" s="9"/>
      <c r="AF9" s="9"/>
      <c r="AG9" s="9"/>
      <c r="AH9" s="9"/>
      <c r="AI9" s="9"/>
      <c r="AJ9" s="14"/>
      <c r="AK9" s="9">
        <f t="shared" si="1"/>
        <v>-42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x14ac:dyDescent="0.2">
      <c r="A10" s="83" t="s">
        <v>230</v>
      </c>
      <c r="B10" s="84" t="s">
        <v>231</v>
      </c>
      <c r="C10" s="13">
        <v>1042</v>
      </c>
      <c r="D10" s="13">
        <v>1126</v>
      </c>
      <c r="E10" s="18"/>
      <c r="F10" s="12"/>
      <c r="G10" s="13" t="s">
        <v>160</v>
      </c>
      <c r="H10" s="13">
        <v>182</v>
      </c>
      <c r="I10" s="13" t="s">
        <v>161</v>
      </c>
      <c r="J10" s="13"/>
      <c r="K10" s="4"/>
      <c r="L10" s="13">
        <v>80</v>
      </c>
      <c r="M10" s="13">
        <v>80</v>
      </c>
      <c r="N10" s="13"/>
      <c r="O10" s="9"/>
      <c r="P10" s="14"/>
      <c r="Q10" s="9">
        <f t="shared" si="0"/>
        <v>-80</v>
      </c>
      <c r="R10" s="15"/>
      <c r="S10" s="9">
        <v>72</v>
      </c>
      <c r="T10" s="9"/>
      <c r="U10" s="9"/>
      <c r="V10" s="9"/>
      <c r="W10" s="14"/>
      <c r="Y10" s="15"/>
      <c r="Z10" s="9">
        <v>23</v>
      </c>
      <c r="AA10" s="9">
        <v>90</v>
      </c>
      <c r="AB10" s="9">
        <v>100</v>
      </c>
      <c r="AC10" s="9">
        <v>80</v>
      </c>
      <c r="AD10" s="9"/>
      <c r="AE10" s="9"/>
      <c r="AF10" s="9"/>
      <c r="AG10" s="9"/>
      <c r="AH10" s="9"/>
      <c r="AI10" s="9"/>
      <c r="AJ10" s="14"/>
      <c r="AK10" s="9">
        <f t="shared" si="1"/>
        <v>-23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x14ac:dyDescent="0.2">
      <c r="A11" s="83" t="s">
        <v>232</v>
      </c>
      <c r="B11" s="84" t="s">
        <v>233</v>
      </c>
      <c r="C11" s="13">
        <v>996</v>
      </c>
      <c r="D11" s="13">
        <v>1049</v>
      </c>
      <c r="E11" s="18"/>
      <c r="F11" s="12"/>
      <c r="G11" s="13" t="s">
        <v>161</v>
      </c>
      <c r="H11" s="13">
        <v>196</v>
      </c>
      <c r="I11" s="13" t="s">
        <v>161</v>
      </c>
      <c r="J11" s="13"/>
      <c r="K11" s="4"/>
      <c r="L11" s="13">
        <v>60</v>
      </c>
      <c r="M11" s="13">
        <v>70</v>
      </c>
      <c r="N11" s="13"/>
      <c r="O11" s="9"/>
      <c r="P11" s="14"/>
      <c r="Q11" s="9">
        <f t="shared" si="0"/>
        <v>-60</v>
      </c>
      <c r="R11" s="15"/>
      <c r="S11" s="9">
        <v>69</v>
      </c>
      <c r="T11" s="9"/>
      <c r="U11" s="9"/>
      <c r="V11" s="9"/>
      <c r="W11" s="14"/>
      <c r="X11" s="9"/>
      <c r="Y11" s="15"/>
      <c r="Z11" s="9">
        <v>39</v>
      </c>
      <c r="AA11" s="9">
        <v>85</v>
      </c>
      <c r="AB11" s="9">
        <v>100</v>
      </c>
      <c r="AC11" s="9">
        <v>100</v>
      </c>
      <c r="AD11" s="9"/>
      <c r="AE11" s="9"/>
      <c r="AF11" s="9"/>
      <c r="AG11" s="9"/>
      <c r="AH11" s="9"/>
      <c r="AI11" s="9"/>
      <c r="AJ11" s="14"/>
      <c r="AK11" s="9">
        <f t="shared" si="1"/>
        <v>-39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x14ac:dyDescent="0.2">
      <c r="A12" s="85" t="s">
        <v>234</v>
      </c>
      <c r="B12" s="85" t="s">
        <v>235</v>
      </c>
      <c r="C12" s="20">
        <v>1227</v>
      </c>
      <c r="D12" s="23">
        <v>1204</v>
      </c>
      <c r="E12" s="18"/>
      <c r="F12" s="12"/>
      <c r="G12" s="13" t="s">
        <v>161</v>
      </c>
      <c r="H12" s="13">
        <v>242</v>
      </c>
      <c r="I12" s="13" t="s">
        <v>161</v>
      </c>
      <c r="J12" s="13"/>
      <c r="K12" s="4"/>
      <c r="L12" s="23">
        <v>63</v>
      </c>
      <c r="M12" s="13">
        <v>90</v>
      </c>
      <c r="N12" s="13"/>
      <c r="O12" s="9"/>
      <c r="P12" s="24"/>
      <c r="Q12" s="9">
        <f t="shared" si="0"/>
        <v>-63</v>
      </c>
      <c r="R12" s="15"/>
      <c r="S12" s="20">
        <v>72</v>
      </c>
      <c r="T12" s="9"/>
      <c r="U12" s="9"/>
      <c r="V12" s="9"/>
      <c r="W12" s="24"/>
      <c r="X12" s="9"/>
      <c r="Y12" s="15"/>
      <c r="Z12" s="20">
        <v>39</v>
      </c>
      <c r="AA12" s="9">
        <v>100</v>
      </c>
      <c r="AB12" s="9">
        <v>100</v>
      </c>
      <c r="AC12" s="9">
        <v>96</v>
      </c>
      <c r="AD12" s="9"/>
      <c r="AE12" s="9"/>
      <c r="AF12" s="9"/>
      <c r="AG12" s="9"/>
      <c r="AH12" s="9"/>
      <c r="AI12" s="9"/>
      <c r="AJ12" s="14"/>
      <c r="AK12" s="9">
        <f t="shared" si="1"/>
        <v>-39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x14ac:dyDescent="0.2">
      <c r="A13" s="83" t="s">
        <v>236</v>
      </c>
      <c r="B13" s="84" t="s">
        <v>237</v>
      </c>
      <c r="C13" s="13">
        <v>883</v>
      </c>
      <c r="D13" s="13">
        <v>841</v>
      </c>
      <c r="E13" s="18"/>
      <c r="F13" s="25"/>
      <c r="G13" s="13" t="s">
        <v>160</v>
      </c>
      <c r="H13" s="13">
        <v>127</v>
      </c>
      <c r="I13" s="13" t="s">
        <v>161</v>
      </c>
      <c r="J13" s="13"/>
      <c r="K13" s="4"/>
      <c r="L13" s="13">
        <v>33</v>
      </c>
      <c r="M13" s="13">
        <v>37</v>
      </c>
      <c r="N13" s="13"/>
      <c r="O13" s="9"/>
      <c r="P13" s="14"/>
      <c r="Q13" s="9">
        <f t="shared" si="0"/>
        <v>-33</v>
      </c>
      <c r="R13" s="15"/>
      <c r="S13" s="9">
        <v>47</v>
      </c>
      <c r="T13" s="9"/>
      <c r="U13" s="9"/>
      <c r="V13" s="9"/>
      <c r="W13" s="14"/>
      <c r="X13" s="9"/>
      <c r="Y13" s="15"/>
      <c r="Z13" s="9">
        <v>29</v>
      </c>
      <c r="AA13" s="9">
        <v>95</v>
      </c>
      <c r="AB13" s="9">
        <v>94</v>
      </c>
      <c r="AC13" s="9">
        <v>100</v>
      </c>
      <c r="AD13" s="9"/>
      <c r="AE13" s="9"/>
      <c r="AF13" s="9"/>
      <c r="AG13" s="9"/>
      <c r="AH13" s="9"/>
      <c r="AI13" s="9"/>
      <c r="AJ13" s="14"/>
      <c r="AK13" s="9">
        <f t="shared" si="1"/>
        <v>-29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x14ac:dyDescent="0.2">
      <c r="A14" s="83" t="s">
        <v>177</v>
      </c>
      <c r="B14" s="84" t="s">
        <v>238</v>
      </c>
      <c r="C14" s="13">
        <v>1201</v>
      </c>
      <c r="D14" s="26">
        <v>1264</v>
      </c>
      <c r="E14" s="27"/>
      <c r="F14" s="25"/>
      <c r="G14" s="13" t="s">
        <v>160</v>
      </c>
      <c r="H14" s="13">
        <v>174</v>
      </c>
      <c r="I14" s="13" t="s">
        <v>165</v>
      </c>
      <c r="J14" s="13"/>
      <c r="K14" s="4"/>
      <c r="L14" s="13">
        <v>50</v>
      </c>
      <c r="M14" s="13">
        <v>77</v>
      </c>
      <c r="N14" s="13"/>
      <c r="O14" s="9"/>
      <c r="P14" s="14"/>
      <c r="Q14" s="9">
        <f t="shared" si="0"/>
        <v>-50</v>
      </c>
      <c r="R14" s="15"/>
      <c r="S14" s="9">
        <v>50</v>
      </c>
      <c r="T14" s="9"/>
      <c r="U14" s="9"/>
      <c r="V14" s="9"/>
      <c r="W14" s="14"/>
      <c r="X14" s="9"/>
      <c r="Y14" s="15"/>
      <c r="Z14" s="9">
        <v>26</v>
      </c>
      <c r="AA14" s="9">
        <v>90</v>
      </c>
      <c r="AB14" s="9">
        <v>100</v>
      </c>
      <c r="AC14" s="9">
        <v>76</v>
      </c>
      <c r="AD14" s="9"/>
      <c r="AE14" s="9"/>
      <c r="AF14" s="9"/>
      <c r="AG14" s="9"/>
      <c r="AH14" s="9"/>
      <c r="AI14" s="9"/>
      <c r="AJ14" s="14"/>
      <c r="AK14" s="9">
        <f t="shared" si="1"/>
        <v>-26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x14ac:dyDescent="0.2">
      <c r="A15" s="83" t="s">
        <v>239</v>
      </c>
      <c r="B15" s="84" t="s">
        <v>240</v>
      </c>
      <c r="C15" s="13">
        <v>972</v>
      </c>
      <c r="D15" s="13">
        <v>899</v>
      </c>
      <c r="E15" s="18"/>
      <c r="F15" s="12"/>
      <c r="G15" s="13" t="s">
        <v>176</v>
      </c>
      <c r="H15" s="13">
        <v>172</v>
      </c>
      <c r="I15" s="13" t="s">
        <v>164</v>
      </c>
      <c r="J15" s="13"/>
      <c r="K15" s="4"/>
      <c r="L15" s="13">
        <v>33</v>
      </c>
      <c r="M15" s="13">
        <v>50</v>
      </c>
      <c r="N15" s="13"/>
      <c r="O15" s="9"/>
      <c r="P15" s="14"/>
      <c r="Q15" s="9">
        <f t="shared" si="0"/>
        <v>-33</v>
      </c>
      <c r="R15" s="15"/>
      <c r="S15" s="9">
        <v>53</v>
      </c>
      <c r="T15" s="9"/>
      <c r="U15" s="9"/>
      <c r="V15" s="9"/>
      <c r="W15" s="14"/>
      <c r="X15" s="9"/>
      <c r="Y15" s="15"/>
      <c r="Z15" s="9">
        <v>19</v>
      </c>
      <c r="AA15" s="9">
        <v>95</v>
      </c>
      <c r="AB15" s="9">
        <v>83</v>
      </c>
      <c r="AC15" s="9">
        <v>96</v>
      </c>
      <c r="AD15" s="9"/>
      <c r="AE15" s="9"/>
      <c r="AF15" s="9"/>
      <c r="AG15" s="9"/>
      <c r="AH15" s="9"/>
      <c r="AI15" s="9"/>
      <c r="AJ15" s="14"/>
      <c r="AK15" s="9">
        <f t="shared" si="1"/>
        <v>-19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x14ac:dyDescent="0.2">
      <c r="A16" s="83" t="s">
        <v>241</v>
      </c>
      <c r="B16" s="84" t="s">
        <v>242</v>
      </c>
      <c r="C16" s="13">
        <v>900</v>
      </c>
      <c r="D16" s="26">
        <v>839</v>
      </c>
      <c r="E16" s="18"/>
      <c r="F16" s="25"/>
      <c r="G16" s="13" t="s">
        <v>243</v>
      </c>
      <c r="H16" s="13">
        <v>174</v>
      </c>
      <c r="I16" s="13" t="s">
        <v>179</v>
      </c>
      <c r="J16" s="13"/>
      <c r="K16" s="4"/>
      <c r="L16" s="13">
        <v>40</v>
      </c>
      <c r="M16" s="13">
        <v>73</v>
      </c>
      <c r="N16" s="13"/>
      <c r="O16" s="9"/>
      <c r="P16" s="14"/>
      <c r="Q16" s="9">
        <f t="shared" si="0"/>
        <v>-40</v>
      </c>
      <c r="R16" s="15"/>
      <c r="S16" s="9">
        <v>31</v>
      </c>
      <c r="T16" s="9"/>
      <c r="U16" s="9"/>
      <c r="V16" s="9"/>
      <c r="W16" s="14"/>
      <c r="X16" s="9"/>
      <c r="Y16" s="15"/>
      <c r="Z16" s="9">
        <v>26</v>
      </c>
      <c r="AA16" s="9">
        <v>95</v>
      </c>
      <c r="AB16" s="9">
        <v>53</v>
      </c>
      <c r="AC16" s="9">
        <v>88</v>
      </c>
      <c r="AD16" s="9"/>
      <c r="AE16" s="9"/>
      <c r="AF16" s="9"/>
      <c r="AG16" s="9"/>
      <c r="AH16" s="9"/>
      <c r="AI16" s="9"/>
      <c r="AJ16" s="14"/>
      <c r="AK16" s="9">
        <f t="shared" si="1"/>
        <v>-26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x14ac:dyDescent="0.2">
      <c r="A17" s="83" t="s">
        <v>244</v>
      </c>
      <c r="B17" s="84" t="s">
        <v>245</v>
      </c>
      <c r="C17" s="13">
        <v>701</v>
      </c>
      <c r="D17" s="13">
        <v>658</v>
      </c>
      <c r="E17" s="18"/>
      <c r="F17" s="12"/>
      <c r="G17" s="13" t="s">
        <v>176</v>
      </c>
      <c r="H17" s="13">
        <v>140</v>
      </c>
      <c r="I17" s="13" t="s">
        <v>164</v>
      </c>
      <c r="J17" s="13"/>
      <c r="K17" s="4"/>
      <c r="L17" s="13">
        <v>37</v>
      </c>
      <c r="M17" s="13"/>
      <c r="N17" s="13"/>
      <c r="O17" s="9"/>
      <c r="P17" s="14"/>
      <c r="Q17" s="9">
        <f t="shared" si="0"/>
        <v>-37</v>
      </c>
      <c r="R17" s="15"/>
      <c r="S17" s="9">
        <v>34</v>
      </c>
      <c r="T17" s="9"/>
      <c r="U17" s="9"/>
      <c r="V17" s="9"/>
      <c r="W17" s="14"/>
      <c r="X17" s="9"/>
      <c r="Y17" s="15"/>
      <c r="Z17" s="9">
        <v>13</v>
      </c>
      <c r="AA17" s="9">
        <v>100</v>
      </c>
      <c r="AB17" s="9">
        <v>41</v>
      </c>
      <c r="AC17" s="9">
        <v>12</v>
      </c>
      <c r="AD17" s="9"/>
      <c r="AE17" s="9"/>
      <c r="AF17" s="9"/>
      <c r="AG17" s="9"/>
      <c r="AH17" s="9"/>
      <c r="AI17" s="9"/>
      <c r="AJ17" s="14"/>
      <c r="AK17" s="9">
        <f t="shared" si="1"/>
        <v>-13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x14ac:dyDescent="0.2">
      <c r="A18" s="83" t="s">
        <v>246</v>
      </c>
      <c r="B18" s="84" t="s">
        <v>247</v>
      </c>
      <c r="C18" s="13">
        <v>828</v>
      </c>
      <c r="D18" s="26">
        <v>604</v>
      </c>
      <c r="E18" s="18"/>
      <c r="F18" s="25"/>
      <c r="G18" s="13" t="s">
        <v>161</v>
      </c>
      <c r="H18" s="13">
        <v>184</v>
      </c>
      <c r="I18" s="13" t="s">
        <v>161</v>
      </c>
      <c r="J18" s="13"/>
      <c r="K18" s="4"/>
      <c r="L18" s="13">
        <v>43</v>
      </c>
      <c r="M18" s="13">
        <v>53</v>
      </c>
      <c r="N18" s="13"/>
      <c r="O18" s="9"/>
      <c r="P18" s="14"/>
      <c r="Q18" s="9">
        <f t="shared" si="0"/>
        <v>-43</v>
      </c>
      <c r="R18" s="15"/>
      <c r="S18" s="9">
        <v>25</v>
      </c>
      <c r="T18" s="9"/>
      <c r="U18" s="9"/>
      <c r="V18" s="9"/>
      <c r="W18" s="14"/>
      <c r="X18" s="9"/>
      <c r="Y18" s="15"/>
      <c r="Z18" s="9">
        <v>10</v>
      </c>
      <c r="AA18" s="9">
        <v>100</v>
      </c>
      <c r="AB18" s="9">
        <v>53</v>
      </c>
      <c r="AC18" s="9">
        <v>56</v>
      </c>
      <c r="AD18" s="9"/>
      <c r="AE18" s="9"/>
      <c r="AF18" s="9"/>
      <c r="AG18" s="9"/>
      <c r="AH18" s="9"/>
      <c r="AI18" s="9"/>
      <c r="AJ18" s="14"/>
      <c r="AK18" s="9">
        <f t="shared" si="1"/>
        <v>-10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">
      <c r="A19" s="83" t="s">
        <v>248</v>
      </c>
      <c r="B19" s="84" t="s">
        <v>249</v>
      </c>
      <c r="C19" s="13">
        <v>1143</v>
      </c>
      <c r="D19" s="26">
        <v>1280</v>
      </c>
      <c r="E19" s="27"/>
      <c r="F19" s="25"/>
      <c r="G19" s="13" t="s">
        <v>164</v>
      </c>
      <c r="H19" s="13">
        <v>196</v>
      </c>
      <c r="I19" s="13" t="s">
        <v>161</v>
      </c>
      <c r="J19" s="13"/>
      <c r="K19" s="4"/>
      <c r="L19" s="13">
        <v>73</v>
      </c>
      <c r="M19" s="13">
        <v>87</v>
      </c>
      <c r="N19" s="13"/>
      <c r="O19" s="9"/>
      <c r="P19" s="14"/>
      <c r="Q19" s="9">
        <f t="shared" si="0"/>
        <v>-73</v>
      </c>
      <c r="R19" s="15"/>
      <c r="S19" s="9">
        <v>78</v>
      </c>
      <c r="T19" s="9"/>
      <c r="U19" s="9"/>
      <c r="V19" s="9"/>
      <c r="W19" s="14"/>
      <c r="X19" s="9"/>
      <c r="Y19" s="15"/>
      <c r="Z19" s="9">
        <v>61</v>
      </c>
      <c r="AA19" s="9">
        <v>100</v>
      </c>
      <c r="AB19" s="9">
        <v>94</v>
      </c>
      <c r="AC19" s="9">
        <v>96</v>
      </c>
      <c r="AD19" s="9"/>
      <c r="AE19" s="9"/>
      <c r="AF19" s="9"/>
      <c r="AG19" s="9"/>
      <c r="AH19" s="9"/>
      <c r="AI19" s="9"/>
      <c r="AJ19" s="14"/>
      <c r="AK19" s="9">
        <f t="shared" si="1"/>
        <v>-61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x14ac:dyDescent="0.2">
      <c r="A20" s="85" t="s">
        <v>250</v>
      </c>
      <c r="B20" s="86" t="s">
        <v>251</v>
      </c>
      <c r="C20" s="13">
        <v>907</v>
      </c>
      <c r="D20" s="26">
        <v>928</v>
      </c>
      <c r="E20" s="18"/>
      <c r="F20" s="25"/>
      <c r="G20" s="13" t="s">
        <v>164</v>
      </c>
      <c r="H20" s="13">
        <v>182</v>
      </c>
      <c r="I20" s="13" t="s">
        <v>161</v>
      </c>
      <c r="J20" s="13"/>
      <c r="K20" s="4"/>
      <c r="L20" s="13">
        <v>47</v>
      </c>
      <c r="M20" s="13">
        <v>53</v>
      </c>
      <c r="N20" s="13"/>
      <c r="O20" s="9"/>
      <c r="P20" s="14"/>
      <c r="Q20" s="9">
        <f t="shared" si="0"/>
        <v>-47</v>
      </c>
      <c r="R20" s="15"/>
      <c r="S20" s="9">
        <v>25</v>
      </c>
      <c r="T20" s="9"/>
      <c r="U20" s="9"/>
      <c r="V20" s="9"/>
      <c r="W20" s="14"/>
      <c r="X20" s="9"/>
      <c r="Y20" s="15"/>
      <c r="Z20" s="9">
        <v>39</v>
      </c>
      <c r="AA20" s="9">
        <v>95</v>
      </c>
      <c r="AB20" s="9">
        <v>88</v>
      </c>
      <c r="AC20" s="9">
        <v>96</v>
      </c>
      <c r="AD20" s="9"/>
      <c r="AE20" s="9"/>
      <c r="AF20" s="9"/>
      <c r="AG20" s="9"/>
      <c r="AH20" s="9"/>
      <c r="AI20" s="9"/>
      <c r="AJ20" s="14"/>
      <c r="AK20" s="9">
        <f t="shared" si="1"/>
        <v>-39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2">
      <c r="A21" s="85" t="s">
        <v>252</v>
      </c>
      <c r="B21" s="86" t="s">
        <v>253</v>
      </c>
      <c r="C21" s="13">
        <v>912</v>
      </c>
      <c r="D21" s="13">
        <v>788</v>
      </c>
      <c r="E21" s="18"/>
      <c r="F21" s="12"/>
      <c r="G21" s="13" t="s">
        <v>179</v>
      </c>
      <c r="H21" s="13">
        <v>124</v>
      </c>
      <c r="I21" s="13" t="s">
        <v>164</v>
      </c>
      <c r="J21" s="13"/>
      <c r="K21" s="4"/>
      <c r="L21" s="13">
        <v>47</v>
      </c>
      <c r="M21" s="13">
        <v>63</v>
      </c>
      <c r="N21" s="13"/>
      <c r="O21" s="9"/>
      <c r="P21" s="14"/>
      <c r="Q21" s="9">
        <f t="shared" si="0"/>
        <v>-47</v>
      </c>
      <c r="R21" s="15"/>
      <c r="S21" s="9">
        <v>31</v>
      </c>
      <c r="T21" s="9"/>
      <c r="U21" s="9"/>
      <c r="V21" s="9"/>
      <c r="W21" s="14"/>
      <c r="X21" s="9"/>
      <c r="Y21" s="15"/>
      <c r="Z21" s="9">
        <v>29</v>
      </c>
      <c r="AA21" s="9">
        <v>100</v>
      </c>
      <c r="AB21" s="9">
        <v>65</v>
      </c>
      <c r="AC21" s="9">
        <v>84</v>
      </c>
      <c r="AD21" s="9"/>
      <c r="AE21" s="9"/>
      <c r="AF21" s="9"/>
      <c r="AG21" s="9"/>
      <c r="AH21" s="9"/>
      <c r="AI21" s="9"/>
      <c r="AJ21" s="14"/>
      <c r="AK21" s="9">
        <f t="shared" si="1"/>
        <v>-29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x14ac:dyDescent="0.2">
      <c r="A22" s="83"/>
      <c r="B22" s="84"/>
      <c r="C22" s="13"/>
      <c r="D22" s="13"/>
      <c r="E22" s="18"/>
      <c r="F22" s="12"/>
      <c r="G22" s="13"/>
      <c r="H22" s="13"/>
      <c r="I22" s="13"/>
      <c r="J22" s="13"/>
      <c r="K22" s="4"/>
      <c r="L22" s="13"/>
      <c r="M22" s="13"/>
      <c r="N22" s="13"/>
      <c r="O22" s="9"/>
      <c r="P22" s="14"/>
      <c r="Q22" s="9"/>
      <c r="R22" s="15"/>
      <c r="S22" s="9"/>
      <c r="T22" s="9"/>
      <c r="U22" s="9"/>
      <c r="V22" s="9"/>
      <c r="W22" s="14"/>
      <c r="X22" s="9"/>
      <c r="Y22" s="15"/>
      <c r="Z22" s="9">
        <v>6</v>
      </c>
      <c r="AA22" s="9"/>
      <c r="AB22" s="9"/>
      <c r="AC22" s="9"/>
      <c r="AD22" s="9"/>
      <c r="AE22" s="9"/>
      <c r="AF22" s="9"/>
      <c r="AG22" s="9"/>
      <c r="AH22" s="9"/>
      <c r="AI22" s="9"/>
      <c r="AJ22" s="14"/>
      <c r="AK22" s="9">
        <f t="shared" si="1"/>
        <v>-6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x14ac:dyDescent="0.2">
      <c r="A23" s="83" t="s">
        <v>254</v>
      </c>
      <c r="B23" s="84" t="s">
        <v>255</v>
      </c>
      <c r="C23" s="13">
        <v>1000</v>
      </c>
      <c r="D23" s="26">
        <v>1172</v>
      </c>
      <c r="E23" s="18"/>
      <c r="F23" s="12"/>
      <c r="G23" s="13" t="s">
        <v>161</v>
      </c>
      <c r="H23" s="13">
        <v>182</v>
      </c>
      <c r="I23" s="13" t="s">
        <v>161</v>
      </c>
      <c r="J23" s="13"/>
      <c r="K23" s="4"/>
      <c r="L23" s="13">
        <v>60</v>
      </c>
      <c r="M23" s="13">
        <v>63</v>
      </c>
      <c r="N23" s="13"/>
      <c r="O23" s="9"/>
      <c r="P23" s="14"/>
      <c r="Q23" s="9">
        <f t="shared" ref="Q23:Q30" si="2">P23-L23</f>
        <v>-60</v>
      </c>
      <c r="R23" s="15"/>
      <c r="S23" s="9">
        <v>47</v>
      </c>
      <c r="T23" s="9"/>
      <c r="U23" s="9"/>
      <c r="V23" s="9"/>
      <c r="W23" s="14"/>
      <c r="X23" s="9"/>
      <c r="Y23" s="15"/>
      <c r="Z23" s="9">
        <v>42</v>
      </c>
      <c r="AA23" s="9">
        <v>100</v>
      </c>
      <c r="AB23" s="9">
        <v>100</v>
      </c>
      <c r="AC23" s="9">
        <v>92</v>
      </c>
      <c r="AD23" s="9"/>
      <c r="AE23" s="9"/>
      <c r="AF23" s="9"/>
      <c r="AG23" s="9"/>
      <c r="AH23" s="9"/>
      <c r="AI23" s="9"/>
      <c r="AJ23" s="14"/>
      <c r="AK23" s="9">
        <f t="shared" si="1"/>
        <v>-42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x14ac:dyDescent="0.2">
      <c r="A24" s="83" t="s">
        <v>256</v>
      </c>
      <c r="B24" s="84" t="s">
        <v>257</v>
      </c>
      <c r="C24" s="13">
        <v>1173</v>
      </c>
      <c r="D24" s="13">
        <v>1199</v>
      </c>
      <c r="E24" s="18"/>
      <c r="F24" s="12"/>
      <c r="G24" s="13" t="s">
        <v>161</v>
      </c>
      <c r="H24" s="13">
        <v>172</v>
      </c>
      <c r="I24" s="13" t="s">
        <v>161</v>
      </c>
      <c r="J24" s="13"/>
      <c r="K24" s="4"/>
      <c r="L24" s="13">
        <v>60</v>
      </c>
      <c r="M24" s="13">
        <v>77</v>
      </c>
      <c r="N24" s="13"/>
      <c r="O24" s="9"/>
      <c r="P24" s="14"/>
      <c r="Q24" s="9">
        <f t="shared" si="2"/>
        <v>-60</v>
      </c>
      <c r="R24" s="15"/>
      <c r="S24" s="9">
        <v>69</v>
      </c>
      <c r="T24" s="9"/>
      <c r="U24" s="9"/>
      <c r="V24" s="9"/>
      <c r="W24" s="14"/>
      <c r="X24" s="9"/>
      <c r="Y24" s="15"/>
      <c r="Z24" s="9">
        <v>48</v>
      </c>
      <c r="AA24" s="9">
        <v>100</v>
      </c>
      <c r="AB24" s="9">
        <v>88</v>
      </c>
      <c r="AC24" s="9">
        <v>100</v>
      </c>
      <c r="AD24" s="9"/>
      <c r="AE24" s="9"/>
      <c r="AF24" s="9"/>
      <c r="AG24" s="9"/>
      <c r="AH24" s="9"/>
      <c r="AI24" s="9"/>
      <c r="AJ24" s="14"/>
      <c r="AK24" s="9">
        <f t="shared" si="1"/>
        <v>-48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x14ac:dyDescent="0.2">
      <c r="A25" s="83" t="s">
        <v>258</v>
      </c>
      <c r="B25" s="84" t="s">
        <v>259</v>
      </c>
      <c r="C25" s="13">
        <v>975</v>
      </c>
      <c r="D25" s="26">
        <v>1012</v>
      </c>
      <c r="E25" s="18"/>
      <c r="F25" s="12"/>
      <c r="G25" s="13" t="s">
        <v>176</v>
      </c>
      <c r="H25" s="13">
        <v>158</v>
      </c>
      <c r="I25" s="13" t="s">
        <v>161</v>
      </c>
      <c r="J25" s="13"/>
      <c r="K25" s="4"/>
      <c r="L25" s="13">
        <v>37</v>
      </c>
      <c r="M25" s="13">
        <v>80</v>
      </c>
      <c r="N25" s="13"/>
      <c r="O25" s="9"/>
      <c r="P25" s="14"/>
      <c r="Q25" s="9">
        <f t="shared" si="2"/>
        <v>-37</v>
      </c>
      <c r="R25" s="15"/>
      <c r="S25" s="9">
        <v>44</v>
      </c>
      <c r="T25" s="9"/>
      <c r="U25" s="9"/>
      <c r="V25" s="9"/>
      <c r="W25" s="14"/>
      <c r="X25" s="9"/>
      <c r="Y25" s="15"/>
      <c r="Z25" s="9">
        <v>39</v>
      </c>
      <c r="AA25" s="9">
        <v>100</v>
      </c>
      <c r="AB25" s="9">
        <v>82</v>
      </c>
      <c r="AC25" s="9">
        <v>100</v>
      </c>
      <c r="AD25" s="9"/>
      <c r="AE25" s="9"/>
      <c r="AF25" s="9"/>
      <c r="AG25" s="9"/>
      <c r="AH25" s="9"/>
      <c r="AI25" s="9"/>
      <c r="AJ25" s="14"/>
      <c r="AK25" s="9">
        <f t="shared" si="1"/>
        <v>-39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x14ac:dyDescent="0.2">
      <c r="A26" s="83" t="s">
        <v>260</v>
      </c>
      <c r="B26" s="84" t="s">
        <v>261</v>
      </c>
      <c r="C26" s="13">
        <v>999</v>
      </c>
      <c r="D26" s="26">
        <v>985</v>
      </c>
      <c r="E26" s="18"/>
      <c r="F26" s="25"/>
      <c r="G26" s="13" t="s">
        <v>176</v>
      </c>
      <c r="H26" s="13">
        <v>212</v>
      </c>
      <c r="I26" s="13" t="s">
        <v>161</v>
      </c>
      <c r="J26" s="13"/>
      <c r="K26" s="4"/>
      <c r="L26" s="13">
        <v>73</v>
      </c>
      <c r="M26" s="13">
        <v>70</v>
      </c>
      <c r="N26" s="13"/>
      <c r="O26" s="9"/>
      <c r="P26" s="14"/>
      <c r="Q26" s="9">
        <f t="shared" si="2"/>
        <v>-73</v>
      </c>
      <c r="R26" s="15"/>
      <c r="S26" s="9">
        <v>66</v>
      </c>
      <c r="T26" s="9"/>
      <c r="U26" s="9"/>
      <c r="V26" s="9"/>
      <c r="W26" s="14"/>
      <c r="X26" s="9"/>
      <c r="Y26" s="15"/>
      <c r="Z26" s="9">
        <v>55</v>
      </c>
      <c r="AA26" s="9">
        <v>100</v>
      </c>
      <c r="AB26" s="9">
        <v>100</v>
      </c>
      <c r="AC26" s="9">
        <v>92</v>
      </c>
      <c r="AD26" s="9"/>
      <c r="AE26" s="9"/>
      <c r="AF26" s="9"/>
      <c r="AG26" s="9"/>
      <c r="AH26" s="9"/>
      <c r="AI26" s="9"/>
      <c r="AJ26" s="14"/>
      <c r="AK26" s="9">
        <f t="shared" si="1"/>
        <v>-55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">
      <c r="A27" s="83" t="s">
        <v>262</v>
      </c>
      <c r="B27" s="84" t="s">
        <v>263</v>
      </c>
      <c r="C27" s="13">
        <v>1225</v>
      </c>
      <c r="D27" s="13">
        <v>1193</v>
      </c>
      <c r="E27" s="18"/>
      <c r="F27" s="25"/>
      <c r="G27" s="13" t="s">
        <v>176</v>
      </c>
      <c r="H27" s="13">
        <v>270</v>
      </c>
      <c r="I27" s="13" t="s">
        <v>161</v>
      </c>
      <c r="J27" s="13"/>
      <c r="K27" s="4"/>
      <c r="L27" s="13">
        <v>80</v>
      </c>
      <c r="M27" s="13">
        <v>87</v>
      </c>
      <c r="N27" s="13"/>
      <c r="O27" s="9"/>
      <c r="P27" s="14"/>
      <c r="Q27" s="9">
        <f t="shared" si="2"/>
        <v>-80</v>
      </c>
      <c r="R27" s="15"/>
      <c r="S27" s="9">
        <v>75</v>
      </c>
      <c r="T27" s="9"/>
      <c r="U27" s="9"/>
      <c r="V27" s="9"/>
      <c r="W27" s="14"/>
      <c r="X27" s="9"/>
      <c r="Y27" s="15"/>
      <c r="Z27" s="9">
        <v>71</v>
      </c>
      <c r="AA27" s="9">
        <v>100</v>
      </c>
      <c r="AB27" s="9">
        <v>94</v>
      </c>
      <c r="AC27" s="9">
        <v>100</v>
      </c>
      <c r="AD27" s="9"/>
      <c r="AE27" s="9"/>
      <c r="AF27" s="9"/>
      <c r="AG27" s="9"/>
      <c r="AH27" s="9"/>
      <c r="AI27" s="9"/>
      <c r="AJ27" s="14"/>
      <c r="AK27" s="9">
        <f t="shared" si="1"/>
        <v>-71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x14ac:dyDescent="0.2">
      <c r="A28" s="83" t="s">
        <v>264</v>
      </c>
      <c r="B28" s="84" t="s">
        <v>265</v>
      </c>
      <c r="C28" s="13">
        <v>933</v>
      </c>
      <c r="D28" s="13">
        <v>949</v>
      </c>
      <c r="E28" s="18"/>
      <c r="F28" s="12"/>
      <c r="G28" s="13" t="s">
        <v>160</v>
      </c>
      <c r="H28" s="13">
        <v>168</v>
      </c>
      <c r="I28" s="13" t="s">
        <v>165</v>
      </c>
      <c r="J28" s="13"/>
      <c r="K28" s="4"/>
      <c r="L28" s="13">
        <v>37</v>
      </c>
      <c r="M28" s="13">
        <v>57</v>
      </c>
      <c r="N28" s="13"/>
      <c r="O28" s="9"/>
      <c r="P28" s="14"/>
      <c r="Q28" s="9">
        <f t="shared" si="2"/>
        <v>-37</v>
      </c>
      <c r="R28" s="15"/>
      <c r="S28" s="9">
        <v>34</v>
      </c>
      <c r="T28" s="9"/>
      <c r="U28" s="9"/>
      <c r="V28" s="9"/>
      <c r="W28" s="14"/>
      <c r="X28" s="9"/>
      <c r="Y28" s="15"/>
      <c r="Z28" s="9">
        <v>42</v>
      </c>
      <c r="AA28" s="9">
        <v>70</v>
      </c>
      <c r="AB28" s="9">
        <v>88</v>
      </c>
      <c r="AC28" s="9">
        <v>84</v>
      </c>
      <c r="AD28" s="9"/>
      <c r="AE28" s="9"/>
      <c r="AF28" s="9"/>
      <c r="AG28" s="9"/>
      <c r="AH28" s="9"/>
      <c r="AI28" s="9"/>
      <c r="AJ28" s="14"/>
      <c r="AK28" s="9">
        <f t="shared" si="1"/>
        <v>-42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x14ac:dyDescent="0.2">
      <c r="A29" s="85" t="s">
        <v>266</v>
      </c>
      <c r="B29" s="86" t="s">
        <v>267</v>
      </c>
      <c r="C29" s="13">
        <v>682</v>
      </c>
      <c r="D29" s="13" t="s">
        <v>268</v>
      </c>
      <c r="E29" s="18"/>
      <c r="F29" s="12"/>
      <c r="G29" s="13" t="s">
        <v>179</v>
      </c>
      <c r="H29" s="13">
        <v>116</v>
      </c>
      <c r="I29" s="13"/>
      <c r="J29" s="13"/>
      <c r="K29" s="4"/>
      <c r="L29" s="13">
        <v>27</v>
      </c>
      <c r="M29" s="13">
        <v>27</v>
      </c>
      <c r="N29" s="13"/>
      <c r="O29" s="9"/>
      <c r="P29" s="14"/>
      <c r="Q29" s="9">
        <f t="shared" si="2"/>
        <v>-27</v>
      </c>
      <c r="R29" s="15"/>
      <c r="S29" s="9">
        <v>25</v>
      </c>
      <c r="T29" s="9"/>
      <c r="U29" s="9"/>
      <c r="V29" s="9"/>
      <c r="W29" s="14"/>
      <c r="X29" s="9"/>
      <c r="Y29" s="15"/>
      <c r="Z29" s="9">
        <v>32</v>
      </c>
      <c r="AA29" s="9">
        <v>85</v>
      </c>
      <c r="AB29" s="9">
        <v>41</v>
      </c>
      <c r="AC29" s="9"/>
      <c r="AD29" s="9"/>
      <c r="AE29" s="9"/>
      <c r="AF29" s="9"/>
      <c r="AG29" s="9"/>
      <c r="AH29" s="9"/>
      <c r="AI29" s="9"/>
      <c r="AJ29" s="14"/>
      <c r="AK29" s="9">
        <f t="shared" si="1"/>
        <v>-32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">
      <c r="A30" s="85" t="s">
        <v>269</v>
      </c>
      <c r="B30" s="86" t="s">
        <v>270</v>
      </c>
      <c r="C30" s="13">
        <v>512</v>
      </c>
      <c r="D30" s="13">
        <v>316</v>
      </c>
      <c r="E30" s="18"/>
      <c r="F30" s="12"/>
      <c r="G30" s="13" t="s">
        <v>170</v>
      </c>
      <c r="H30" s="13">
        <v>150</v>
      </c>
      <c r="I30" s="13" t="s">
        <v>179</v>
      </c>
      <c r="J30" s="13"/>
      <c r="K30" s="4"/>
      <c r="L30" s="13">
        <v>50</v>
      </c>
      <c r="M30" s="13"/>
      <c r="N30" s="13"/>
      <c r="O30" s="9"/>
      <c r="P30" s="14"/>
      <c r="Q30" s="9">
        <f t="shared" si="2"/>
        <v>-50</v>
      </c>
      <c r="R30" s="15"/>
      <c r="S30" s="9">
        <v>25</v>
      </c>
      <c r="T30" s="9"/>
      <c r="U30" s="9"/>
      <c r="V30" s="9"/>
      <c r="W30" s="14"/>
      <c r="X30" s="9"/>
      <c r="Y30" s="15"/>
      <c r="Z30" s="9">
        <v>23</v>
      </c>
      <c r="AA30" s="9">
        <v>65</v>
      </c>
      <c r="AB30" s="9">
        <v>94</v>
      </c>
      <c r="AC30" s="9">
        <v>60</v>
      </c>
      <c r="AD30" s="9"/>
      <c r="AE30" s="9"/>
      <c r="AF30" s="9"/>
      <c r="AG30" s="9"/>
      <c r="AH30" s="9"/>
      <c r="AI30" s="9"/>
      <c r="AJ30" s="14"/>
      <c r="AK30" s="9">
        <f t="shared" si="1"/>
        <v>-23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2">
      <c r="A31" s="22"/>
      <c r="B31" s="28"/>
      <c r="C31" s="13"/>
      <c r="D31" s="13"/>
      <c r="E31" s="18"/>
      <c r="F31" s="12"/>
      <c r="G31" s="13"/>
      <c r="H31" s="13"/>
      <c r="I31" s="13"/>
      <c r="J31" s="13"/>
      <c r="K31" s="4"/>
      <c r="L31" s="13"/>
      <c r="M31" s="13"/>
      <c r="N31" s="13"/>
      <c r="O31" s="9"/>
      <c r="P31" s="14"/>
      <c r="Q31" s="9"/>
      <c r="R31" s="15"/>
      <c r="S31" s="9"/>
      <c r="T31" s="9"/>
      <c r="U31" s="9"/>
      <c r="V31" s="9"/>
      <c r="W31" s="14"/>
      <c r="X31" s="9"/>
      <c r="Y31" s="1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4"/>
      <c r="AK31" s="9">
        <f t="shared" si="1"/>
        <v>0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2">
      <c r="A32" s="22"/>
      <c r="B32" s="28"/>
      <c r="C32" s="13"/>
      <c r="D32" s="13"/>
      <c r="E32" s="18"/>
      <c r="F32" s="12"/>
      <c r="G32" s="13"/>
      <c r="H32" s="13"/>
      <c r="I32" s="13"/>
      <c r="J32" s="13"/>
      <c r="K32" s="4"/>
      <c r="L32" s="13"/>
      <c r="M32" s="13"/>
      <c r="N32" s="13"/>
      <c r="O32" s="9"/>
      <c r="P32" s="14"/>
      <c r="Q32" s="9"/>
      <c r="R32" s="15"/>
      <c r="S32" s="9"/>
      <c r="T32" s="9"/>
      <c r="U32" s="9"/>
      <c r="V32" s="9"/>
      <c r="W32" s="14"/>
      <c r="X32" s="9"/>
      <c r="Y32" s="1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4"/>
      <c r="AK32" s="9">
        <f t="shared" si="1"/>
        <v>0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2">
      <c r="A33" s="22"/>
      <c r="B33" s="28"/>
      <c r="C33" s="13"/>
      <c r="D33" s="13"/>
      <c r="E33" s="18"/>
      <c r="F33" s="12"/>
      <c r="G33" s="13"/>
      <c r="H33" s="13"/>
      <c r="I33" s="13"/>
      <c r="J33" s="13"/>
      <c r="K33" s="4"/>
      <c r="L33" s="13"/>
      <c r="M33" s="13"/>
      <c r="N33" s="13"/>
      <c r="O33" s="9"/>
      <c r="P33" s="9"/>
      <c r="Q33" s="9"/>
      <c r="R33" s="15"/>
      <c r="S33" s="9"/>
      <c r="T33" s="9"/>
      <c r="U33" s="9"/>
      <c r="V33" s="9"/>
      <c r="W33" s="9"/>
      <c r="X33" s="9"/>
      <c r="Y33" s="1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>
        <f t="shared" si="1"/>
        <v>0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x14ac:dyDescent="0.2">
      <c r="A34" s="22"/>
      <c r="B34" s="28"/>
      <c r="C34" s="13"/>
      <c r="D34" s="13"/>
      <c r="E34" s="18"/>
      <c r="F34" s="12"/>
      <c r="G34" s="13"/>
      <c r="H34" s="13"/>
      <c r="I34" s="13"/>
      <c r="J34" s="13"/>
      <c r="K34" s="4"/>
      <c r="L34" s="13"/>
      <c r="M34" s="13"/>
      <c r="N34" s="13"/>
      <c r="O34" s="24"/>
      <c r="P34" s="24"/>
      <c r="Q34" s="9"/>
      <c r="R34" s="29"/>
      <c r="S34" s="30"/>
      <c r="T34" s="30"/>
      <c r="U34" s="30"/>
      <c r="V34" s="24"/>
      <c r="W34" s="24"/>
      <c r="X34" s="9"/>
      <c r="Y34" s="29"/>
      <c r="Z34" s="30"/>
      <c r="AA34" s="30"/>
      <c r="AB34" s="30"/>
      <c r="AC34" s="24"/>
      <c r="AD34" s="24"/>
      <c r="AE34" s="24"/>
      <c r="AF34" s="24"/>
      <c r="AG34" s="24"/>
      <c r="AH34" s="24"/>
      <c r="AI34" s="24"/>
      <c r="AJ34" s="24"/>
      <c r="AK34" s="9">
        <f t="shared" si="1"/>
        <v>0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x14ac:dyDescent="0.2">
      <c r="B35" s="31" t="s">
        <v>95</v>
      </c>
      <c r="C35" s="32">
        <f t="shared" ref="C35:E35" si="3">AVERAGE(C4:C34)</f>
        <v>972</v>
      </c>
      <c r="D35" s="32">
        <f t="shared" si="3"/>
        <v>977.84</v>
      </c>
      <c r="E35" s="32" t="e">
        <f t="shared" si="3"/>
        <v>#DIV/0!</v>
      </c>
      <c r="F35" s="12"/>
      <c r="G35" s="4"/>
      <c r="H35" s="4"/>
      <c r="I35" s="4"/>
      <c r="J35" s="4"/>
      <c r="K35" s="4"/>
      <c r="L35" s="32">
        <f t="shared" ref="L35:Q35" si="4">AVERAGE(L4:L34)</f>
        <v>51.92307692307692</v>
      </c>
      <c r="M35" s="32">
        <f t="shared" si="4"/>
        <v>68.434782608695656</v>
      </c>
      <c r="N35" s="32" t="e">
        <f t="shared" si="4"/>
        <v>#DIV/0!</v>
      </c>
      <c r="O35" s="32" t="e">
        <f t="shared" si="4"/>
        <v>#DIV/0!</v>
      </c>
      <c r="P35" s="32" t="e">
        <f t="shared" si="4"/>
        <v>#DIV/0!</v>
      </c>
      <c r="Q35" s="32">
        <f t="shared" si="4"/>
        <v>-51.92307692307692</v>
      </c>
      <c r="R35" s="29"/>
      <c r="S35" s="32">
        <f t="shared" ref="S35:X35" si="5">AVERAGE(S4:S34)</f>
        <v>50.03846153846154</v>
      </c>
      <c r="T35" s="32" t="e">
        <f t="shared" si="5"/>
        <v>#DIV/0!</v>
      </c>
      <c r="U35" s="32" t="e">
        <f t="shared" si="5"/>
        <v>#DIV/0!</v>
      </c>
      <c r="V35" s="32" t="e">
        <f t="shared" si="5"/>
        <v>#DIV/0!</v>
      </c>
      <c r="W35" s="32" t="e">
        <f t="shared" si="5"/>
        <v>#DIV/0!</v>
      </c>
      <c r="X35" s="32" t="e">
        <f t="shared" si="5"/>
        <v>#DIV/0!</v>
      </c>
      <c r="Y35" s="29"/>
      <c r="Z35" s="32">
        <f t="shared" ref="Z35:AC35" si="6">AVERAGE(Z4:Z34)</f>
        <v>36.111111111111114</v>
      </c>
      <c r="AA35" s="32">
        <f t="shared" si="6"/>
        <v>93.65384615384616</v>
      </c>
      <c r="AB35" s="32">
        <f t="shared" si="6"/>
        <v>85</v>
      </c>
      <c r="AC35" s="32">
        <f t="shared" si="6"/>
        <v>87.52</v>
      </c>
      <c r="AD35" s="32"/>
      <c r="AE35" s="32"/>
      <c r="AF35" s="32"/>
      <c r="AG35" s="32"/>
      <c r="AH35" s="32"/>
      <c r="AI35" s="32"/>
      <c r="AJ35" s="32" t="e">
        <f t="shared" ref="AJ35:AK35" si="7">AVERAGE(AJ4:AJ34)</f>
        <v>#DIV/0!</v>
      </c>
      <c r="AK35" s="32">
        <f t="shared" si="7"/>
        <v>-31.451612903225808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x14ac:dyDescent="0.2">
      <c r="B36" s="33" t="s">
        <v>96</v>
      </c>
      <c r="C36" s="34">
        <f t="shared" ref="C36:E36" ca="1" si="8">COUNTA(valuesByColor("#a4c2f4", "#000000",C4:C34))</f>
        <v>1</v>
      </c>
      <c r="D36" s="34">
        <f t="shared" ca="1" si="8"/>
        <v>1</v>
      </c>
      <c r="E36" s="34">
        <f t="shared" ca="1" si="8"/>
        <v>1</v>
      </c>
      <c r="F36" s="12"/>
      <c r="G36" s="34">
        <f t="shared" ref="G36:J36" ca="1" si="9">COUNTA(valuesByColor("#a4c2f4", "#000000",G4:G34))</f>
        <v>1</v>
      </c>
      <c r="H36" s="34">
        <f t="shared" ca="1" si="9"/>
        <v>1</v>
      </c>
      <c r="I36" s="34">
        <f t="shared" ca="1" si="9"/>
        <v>1</v>
      </c>
      <c r="J36" s="34">
        <f t="shared" ca="1" si="9"/>
        <v>1</v>
      </c>
      <c r="K36" s="4"/>
      <c r="L36" s="34">
        <f t="shared" ref="L36:Q36" ca="1" si="10">COUNTA(valuesByColor("#a4c2f4", "#000000",L4:L34))</f>
        <v>1</v>
      </c>
      <c r="M36" s="34">
        <f t="shared" ca="1" si="10"/>
        <v>1</v>
      </c>
      <c r="N36" s="34">
        <f t="shared" ca="1" si="10"/>
        <v>1</v>
      </c>
      <c r="O36" s="34">
        <f t="shared" ca="1" si="10"/>
        <v>1</v>
      </c>
      <c r="P36" s="34">
        <f t="shared" ca="1" si="10"/>
        <v>1</v>
      </c>
      <c r="Q36" s="34">
        <f t="shared" ca="1" si="10"/>
        <v>1</v>
      </c>
      <c r="R36" s="29"/>
      <c r="S36" s="34">
        <f t="shared" ref="S36:X36" ca="1" si="11">COUNTA(valuesByColor("#a4c2f4", "#000000",S4:S34))</f>
        <v>1</v>
      </c>
      <c r="T36" s="34">
        <f t="shared" ca="1" si="11"/>
        <v>1</v>
      </c>
      <c r="U36" s="34">
        <f t="shared" ca="1" si="11"/>
        <v>1</v>
      </c>
      <c r="V36" s="34">
        <f t="shared" ca="1" si="11"/>
        <v>1</v>
      </c>
      <c r="W36" s="34">
        <f t="shared" ca="1" si="11"/>
        <v>1</v>
      </c>
      <c r="X36" s="34">
        <f t="shared" ca="1" si="11"/>
        <v>1</v>
      </c>
      <c r="Y36" s="29"/>
      <c r="Z36" s="34">
        <f t="shared" ref="Z36:AC36" ca="1" si="12">COUNTA(valuesByColor("#a4c2f4", "#000000",Z4:Z34))</f>
        <v>1</v>
      </c>
      <c r="AA36" s="34">
        <f t="shared" ca="1" si="12"/>
        <v>1</v>
      </c>
      <c r="AB36" s="34">
        <f t="shared" ca="1" si="12"/>
        <v>1</v>
      </c>
      <c r="AC36" s="34">
        <f t="shared" ca="1" si="12"/>
        <v>1</v>
      </c>
      <c r="AD36" s="34"/>
      <c r="AE36" s="34"/>
      <c r="AF36" s="34"/>
      <c r="AG36" s="34"/>
      <c r="AH36" s="34"/>
      <c r="AI36" s="34"/>
      <c r="AJ36" s="34">
        <f t="shared" ref="AJ36:AK36" ca="1" si="13">COUNTA(valuesByColor("#a4c2f4", "#000000",AJ4:AJ34))</f>
        <v>1</v>
      </c>
      <c r="AK36" s="34">
        <f t="shared" ca="1" si="13"/>
        <v>1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x14ac:dyDescent="0.2">
      <c r="B37" s="35" t="s">
        <v>97</v>
      </c>
      <c r="C37" s="34">
        <f t="shared" ref="C37:E37" ca="1" si="14">COUNTA(valuesByColor("#b7e1cd", "#000000", C4:C34))</f>
        <v>1</v>
      </c>
      <c r="D37" s="34">
        <f t="shared" ca="1" si="14"/>
        <v>1</v>
      </c>
      <c r="E37" s="34">
        <f t="shared" ca="1" si="14"/>
        <v>1</v>
      </c>
      <c r="F37" s="12"/>
      <c r="G37" s="34">
        <f t="shared" ref="G37:J37" ca="1" si="15">COUNTA(valuesByColor("#b7e1cd", "#000000", G4:G34))</f>
        <v>1</v>
      </c>
      <c r="H37" s="34">
        <f t="shared" ca="1" si="15"/>
        <v>1</v>
      </c>
      <c r="I37" s="34">
        <f t="shared" ca="1" si="15"/>
        <v>1</v>
      </c>
      <c r="J37" s="34">
        <f t="shared" ca="1" si="15"/>
        <v>1</v>
      </c>
      <c r="K37" s="4"/>
      <c r="L37" s="34">
        <f t="shared" ref="L37:Q37" ca="1" si="16">COUNTA(valuesByColor("#b7e1cd", "#000000", L4:L34))</f>
        <v>1</v>
      </c>
      <c r="M37" s="34">
        <f t="shared" ca="1" si="16"/>
        <v>1</v>
      </c>
      <c r="N37" s="34">
        <f t="shared" ca="1" si="16"/>
        <v>1</v>
      </c>
      <c r="O37" s="34">
        <f t="shared" ca="1" si="16"/>
        <v>1</v>
      </c>
      <c r="P37" s="34">
        <f t="shared" ca="1" si="16"/>
        <v>1</v>
      </c>
      <c r="Q37" s="34">
        <f t="shared" ca="1" si="16"/>
        <v>1</v>
      </c>
      <c r="R37" s="15"/>
      <c r="S37" s="34">
        <f t="shared" ref="S37:X37" ca="1" si="17">COUNTA(valuesByColor("#b7e1cd", "#000000", S4:S34))</f>
        <v>1</v>
      </c>
      <c r="T37" s="34">
        <f t="shared" ca="1" si="17"/>
        <v>1</v>
      </c>
      <c r="U37" s="34">
        <f t="shared" ca="1" si="17"/>
        <v>1</v>
      </c>
      <c r="V37" s="34">
        <f t="shared" ca="1" si="17"/>
        <v>1</v>
      </c>
      <c r="W37" s="34">
        <f t="shared" ca="1" si="17"/>
        <v>1</v>
      </c>
      <c r="X37" s="34">
        <f t="shared" ca="1" si="17"/>
        <v>1</v>
      </c>
      <c r="Y37" s="36"/>
      <c r="Z37" s="34">
        <f t="shared" ref="Z37:AC37" ca="1" si="18">COUNTA(valuesByColor("#b7e1cd", "#000000", Z4:Z34))</f>
        <v>1</v>
      </c>
      <c r="AA37" s="34">
        <f t="shared" ca="1" si="18"/>
        <v>1</v>
      </c>
      <c r="AB37" s="34">
        <f t="shared" ca="1" si="18"/>
        <v>1</v>
      </c>
      <c r="AC37" s="34">
        <f t="shared" ca="1" si="18"/>
        <v>1</v>
      </c>
      <c r="AD37" s="34"/>
      <c r="AE37" s="34"/>
      <c r="AF37" s="34"/>
      <c r="AG37" s="34"/>
      <c r="AH37" s="34"/>
      <c r="AI37" s="34"/>
      <c r="AJ37" s="34">
        <f t="shared" ref="AJ37:AK37" ca="1" si="19">COUNTA(valuesByColor("#b7e1cd", "#000000", AJ4:AJ34))</f>
        <v>1</v>
      </c>
      <c r="AK37" s="34">
        <f t="shared" ca="1" si="19"/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x14ac:dyDescent="0.2">
      <c r="B38" s="37" t="s">
        <v>98</v>
      </c>
      <c r="C38" s="34">
        <f t="shared" ref="C38:E38" ca="1" si="20">COUNTA(valuesByColor("#fce8b2", "#000000",C4:C34))</f>
        <v>1</v>
      </c>
      <c r="D38" s="34">
        <f t="shared" ca="1" si="20"/>
        <v>1</v>
      </c>
      <c r="E38" s="34">
        <f t="shared" ca="1" si="20"/>
        <v>1</v>
      </c>
      <c r="F38" s="38"/>
      <c r="G38" s="34">
        <f t="shared" ref="G38:J38" ca="1" si="21">COUNTA(valuesByColor("#fce8b2", "#000000",G4:G34))</f>
        <v>1</v>
      </c>
      <c r="H38" s="34">
        <f t="shared" ca="1" si="21"/>
        <v>1</v>
      </c>
      <c r="I38" s="34">
        <f t="shared" ca="1" si="21"/>
        <v>1</v>
      </c>
      <c r="J38" s="34">
        <f t="shared" ca="1" si="21"/>
        <v>1</v>
      </c>
      <c r="K38" s="39"/>
      <c r="L38" s="34">
        <f t="shared" ref="L38:Q38" ca="1" si="22">COUNTA(valuesByColor("#fce8b2", "#000000",L4:L34))</f>
        <v>1</v>
      </c>
      <c r="M38" s="34">
        <f t="shared" ca="1" si="22"/>
        <v>1</v>
      </c>
      <c r="N38" s="34">
        <f t="shared" ca="1" si="22"/>
        <v>1</v>
      </c>
      <c r="O38" s="34">
        <f t="shared" ca="1" si="22"/>
        <v>1</v>
      </c>
      <c r="P38" s="34">
        <f t="shared" ca="1" si="22"/>
        <v>1</v>
      </c>
      <c r="Q38" s="34">
        <f t="shared" ca="1" si="22"/>
        <v>1</v>
      </c>
      <c r="R38" s="40"/>
      <c r="S38" s="34">
        <f t="shared" ref="S38:X38" ca="1" si="23">COUNTA(valuesByColor("#fce8b2", "#000000",S4:S34))</f>
        <v>1</v>
      </c>
      <c r="T38" s="34">
        <f t="shared" ca="1" si="23"/>
        <v>1</v>
      </c>
      <c r="U38" s="34">
        <f t="shared" ca="1" si="23"/>
        <v>1</v>
      </c>
      <c r="V38" s="34">
        <f t="shared" ca="1" si="23"/>
        <v>1</v>
      </c>
      <c r="W38" s="34">
        <f t="shared" ca="1" si="23"/>
        <v>1</v>
      </c>
      <c r="X38" s="34">
        <f t="shared" ca="1" si="23"/>
        <v>1</v>
      </c>
      <c r="Y38" s="41"/>
      <c r="Z38" s="34">
        <f t="shared" ref="Z38:AC38" ca="1" si="24">COUNTA(valuesByColor("#fce8b2", "#000000",Z4:Z34))</f>
        <v>1</v>
      </c>
      <c r="AA38" s="34">
        <f t="shared" ca="1" si="24"/>
        <v>1</v>
      </c>
      <c r="AB38" s="34">
        <f t="shared" ca="1" si="24"/>
        <v>1</v>
      </c>
      <c r="AC38" s="34">
        <f t="shared" ca="1" si="24"/>
        <v>1</v>
      </c>
      <c r="AD38" s="34"/>
      <c r="AE38" s="34"/>
      <c r="AF38" s="34"/>
      <c r="AG38" s="34"/>
      <c r="AH38" s="34"/>
      <c r="AI38" s="34"/>
      <c r="AJ38" s="34">
        <f t="shared" ref="AJ38:AK38" ca="1" si="25">COUNTA(valuesByColor("#fce8b2", "#000000",AJ4:AJ34))</f>
        <v>1</v>
      </c>
      <c r="AK38" s="34">
        <f t="shared" ca="1" si="25"/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x14ac:dyDescent="0.2">
      <c r="B39" s="42" t="s">
        <v>99</v>
      </c>
      <c r="C39" s="34">
        <f t="shared" ref="C39:E39" ca="1" si="26">COUNTA(valuesByColor("#f4c7c3", "#000000", C4:C34))</f>
        <v>1</v>
      </c>
      <c r="D39" s="34">
        <f t="shared" ca="1" si="26"/>
        <v>1</v>
      </c>
      <c r="E39" s="34">
        <f t="shared" ca="1" si="26"/>
        <v>1</v>
      </c>
      <c r="F39" s="38"/>
      <c r="G39" s="34">
        <f t="shared" ref="G39:J39" ca="1" si="27">COUNTA(valuesByColor("#f4c7c3", "#000000", G4:G34))</f>
        <v>1</v>
      </c>
      <c r="H39" s="34">
        <f t="shared" ca="1" si="27"/>
        <v>1</v>
      </c>
      <c r="I39" s="34">
        <f t="shared" ca="1" si="27"/>
        <v>1</v>
      </c>
      <c r="J39" s="34">
        <f t="shared" ca="1" si="27"/>
        <v>1</v>
      </c>
      <c r="K39" s="39"/>
      <c r="L39" s="34">
        <f t="shared" ref="L39:Q39" ca="1" si="28">COUNTA(valuesByColor("#f4c7c3", "#000000", L4:L34))</f>
        <v>1</v>
      </c>
      <c r="M39" s="34">
        <f t="shared" ca="1" si="28"/>
        <v>1</v>
      </c>
      <c r="N39" s="34">
        <f t="shared" ca="1" si="28"/>
        <v>1</v>
      </c>
      <c r="O39" s="34">
        <f t="shared" ca="1" si="28"/>
        <v>1</v>
      </c>
      <c r="P39" s="34">
        <f t="shared" ca="1" si="28"/>
        <v>1</v>
      </c>
      <c r="Q39" s="34">
        <f t="shared" ca="1" si="28"/>
        <v>1</v>
      </c>
      <c r="R39" s="15"/>
      <c r="S39" s="34">
        <f t="shared" ref="S39:X39" ca="1" si="29">COUNTA(valuesByColor("#f4c7c3", "#000000", S4:S34))</f>
        <v>1</v>
      </c>
      <c r="T39" s="34">
        <f t="shared" ca="1" si="29"/>
        <v>1</v>
      </c>
      <c r="U39" s="34">
        <f t="shared" ca="1" si="29"/>
        <v>1</v>
      </c>
      <c r="V39" s="34">
        <f t="shared" ca="1" si="29"/>
        <v>1</v>
      </c>
      <c r="W39" s="34">
        <f t="shared" ca="1" si="29"/>
        <v>1</v>
      </c>
      <c r="X39" s="34">
        <f t="shared" ca="1" si="29"/>
        <v>1</v>
      </c>
      <c r="Y39" s="36"/>
      <c r="Z39" s="34">
        <f t="shared" ref="Z39:AC39" ca="1" si="30">COUNTA(valuesByColor("#f4c7c3", "#000000", Z4:Z34))</f>
        <v>1</v>
      </c>
      <c r="AA39" s="34">
        <f t="shared" ca="1" si="30"/>
        <v>1</v>
      </c>
      <c r="AB39" s="34">
        <f t="shared" ca="1" si="30"/>
        <v>1</v>
      </c>
      <c r="AC39" s="34">
        <f t="shared" ca="1" si="30"/>
        <v>1</v>
      </c>
      <c r="AD39" s="34"/>
      <c r="AE39" s="34"/>
      <c r="AF39" s="34"/>
      <c r="AG39" s="34"/>
      <c r="AH39" s="34"/>
      <c r="AI39" s="34"/>
      <c r="AJ39" s="34">
        <f t="shared" ref="AJ39:AK39" ca="1" si="31">COUNTA(valuesByColor("#f4c7c3", "#000000", AJ4:AJ34))</f>
        <v>1</v>
      </c>
      <c r="AK39" s="34">
        <f t="shared" ca="1" si="31"/>
        <v>1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x14ac:dyDescent="0.2">
      <c r="L40" s="5"/>
      <c r="M40" s="5"/>
      <c r="N40" s="5"/>
      <c r="O40" s="74" t="s">
        <v>100</v>
      </c>
      <c r="P40" s="75"/>
      <c r="Q40" s="43">
        <f>COUNTA(A4:A34)</f>
        <v>26</v>
      </c>
      <c r="R40" s="44"/>
      <c r="S40" s="45"/>
      <c r="T40" s="45"/>
      <c r="U40" s="46"/>
      <c r="V40" s="76" t="s">
        <v>100</v>
      </c>
      <c r="W40" s="75"/>
      <c r="X40" s="43">
        <f>Q40</f>
        <v>26</v>
      </c>
      <c r="Y40" s="47"/>
      <c r="Z40" s="45"/>
      <c r="AA40" s="45"/>
      <c r="AB40" s="46"/>
      <c r="AC40" s="76" t="s">
        <v>100</v>
      </c>
      <c r="AD40" s="77"/>
      <c r="AE40" s="77"/>
      <c r="AF40" s="77"/>
      <c r="AG40" s="77"/>
      <c r="AH40" s="77"/>
      <c r="AI40" s="77"/>
      <c r="AJ40" s="75"/>
      <c r="AK40" s="43">
        <f>Q40</f>
        <v>26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x14ac:dyDescent="0.2"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50"/>
      <c r="N41" s="50"/>
      <c r="O41" s="78" t="s">
        <v>101</v>
      </c>
      <c r="P41" s="79"/>
      <c r="Q41" s="51">
        <f>COUNTIF(P4:P34,"&gt;=80")</f>
        <v>0</v>
      </c>
      <c r="R41" s="29"/>
      <c r="S41" s="52"/>
      <c r="T41" s="52"/>
      <c r="U41" s="53"/>
      <c r="V41" s="80" t="s">
        <v>101</v>
      </c>
      <c r="W41" s="79"/>
      <c r="X41" s="51">
        <f>COUNTIF(W4:W34,"&gt;=75")</f>
        <v>0</v>
      </c>
      <c r="Y41" s="54"/>
      <c r="Z41" s="52"/>
      <c r="AA41" s="52"/>
      <c r="AB41" s="53"/>
      <c r="AC41" s="80" t="s">
        <v>101</v>
      </c>
      <c r="AD41" s="81"/>
      <c r="AE41" s="81"/>
      <c r="AF41" s="81"/>
      <c r="AG41" s="81"/>
      <c r="AH41" s="81"/>
      <c r="AI41" s="81"/>
      <c r="AJ41" s="79"/>
      <c r="AK41" s="51">
        <f>COUNTIF(AJ4:AJ34,"&gt;=80")</f>
        <v>0</v>
      </c>
      <c r="AL41" s="5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x14ac:dyDescent="0.2">
      <c r="AL42" s="5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x14ac:dyDescent="0.2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x14ac:dyDescent="0.2"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x14ac:dyDescent="0.2"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x14ac:dyDescent="0.2"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x14ac:dyDescent="0.2"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x14ac:dyDescent="0.2"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38:49" x14ac:dyDescent="0.2"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38:49" x14ac:dyDescent="0.2"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38:49" x14ac:dyDescent="0.2"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38:49" x14ac:dyDescent="0.2"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38:49" x14ac:dyDescent="0.2"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38:49" x14ac:dyDescent="0.2"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38:49" x14ac:dyDescent="0.2"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38:49" x14ac:dyDescent="0.2"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38:49" x14ac:dyDescent="0.2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38:49" x14ac:dyDescent="0.2"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38:49" x14ac:dyDescent="0.2"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38:49" x14ac:dyDescent="0.2"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38:49" x14ac:dyDescent="0.2"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38:49" x14ac:dyDescent="0.2"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38:49" x14ac:dyDescent="0.2"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38:49" x14ac:dyDescent="0.2"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38:49" x14ac:dyDescent="0.2"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38:49" x14ac:dyDescent="0.2"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38:49" x14ac:dyDescent="0.2"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38:49" x14ac:dyDescent="0.2"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38:49" x14ac:dyDescent="0.2"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38:49" x14ac:dyDescent="0.2"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38:49" x14ac:dyDescent="0.2"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38:49" x14ac:dyDescent="0.2"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38:49" x14ac:dyDescent="0.2"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38:49" x14ac:dyDescent="0.2"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38:49" x14ac:dyDescent="0.2"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38:49" x14ac:dyDescent="0.2"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38:49" x14ac:dyDescent="0.2"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38:49" x14ac:dyDescent="0.2"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38:49" x14ac:dyDescent="0.2"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38:49" x14ac:dyDescent="0.2"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3:49" x14ac:dyDescent="0.2">
      <c r="C81" s="56"/>
      <c r="D81" s="56"/>
      <c r="E81" s="56"/>
      <c r="F81" s="56"/>
      <c r="G81" s="56"/>
      <c r="H81" s="56"/>
      <c r="I81" s="56"/>
      <c r="J81" s="56"/>
      <c r="K81" s="56"/>
      <c r="M81" s="56"/>
      <c r="N81" s="56"/>
      <c r="O81" s="56"/>
      <c r="P81" s="56"/>
      <c r="Q81" s="56"/>
      <c r="R81" s="56"/>
      <c r="S81" s="56"/>
      <c r="T81" s="56"/>
      <c r="U81" s="56"/>
      <c r="Z81" s="56"/>
      <c r="AA81" s="56"/>
      <c r="AB81" s="56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3:49" x14ac:dyDescent="0.2"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3:49" x14ac:dyDescent="0.2"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3:49" x14ac:dyDescent="0.2"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3:49" x14ac:dyDescent="0.2"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3:49" x14ac:dyDescent="0.2"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3:49" x14ac:dyDescent="0.2"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3:49" x14ac:dyDescent="0.2"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3:49" x14ac:dyDescent="0.2"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3:49" x14ac:dyDescent="0.2"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3:49" x14ac:dyDescent="0.2"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3:49" x14ac:dyDescent="0.2"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3:49" x14ac:dyDescent="0.2"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3:49" x14ac:dyDescent="0.2"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3:49" x14ac:dyDescent="0.2"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3:49" x14ac:dyDescent="0.2"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38:49" x14ac:dyDescent="0.2"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38:49" x14ac:dyDescent="0.2"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38:49" x14ac:dyDescent="0.2"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38:49" x14ac:dyDescent="0.2"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38:49" x14ac:dyDescent="0.2"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38:49" x14ac:dyDescent="0.2"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38:49" x14ac:dyDescent="0.2"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38:49" x14ac:dyDescent="0.2"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38:49" x14ac:dyDescent="0.2"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38:49" x14ac:dyDescent="0.2"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38:49" x14ac:dyDescent="0.2"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38:49" x14ac:dyDescent="0.2"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38:49" x14ac:dyDescent="0.2"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38:49" x14ac:dyDescent="0.2"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38:49" x14ac:dyDescent="0.2"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38:49" x14ac:dyDescent="0.2"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38:49" x14ac:dyDescent="0.2"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38:49" x14ac:dyDescent="0.2"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38:49" x14ac:dyDescent="0.2"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38:49" x14ac:dyDescent="0.2"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38:49" x14ac:dyDescent="0.2"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38:49" x14ac:dyDescent="0.2"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38:49" x14ac:dyDescent="0.2"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38:49" x14ac:dyDescent="0.2"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38:49" x14ac:dyDescent="0.2"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38:49" x14ac:dyDescent="0.2"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38:49" x14ac:dyDescent="0.2"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38:49" x14ac:dyDescent="0.2"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38:49" x14ac:dyDescent="0.2"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38:49" x14ac:dyDescent="0.2"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38:49" x14ac:dyDescent="0.2"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38:49" x14ac:dyDescent="0.2"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38:49" x14ac:dyDescent="0.2"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38:49" x14ac:dyDescent="0.2"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38:49" x14ac:dyDescent="0.2"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38:49" x14ac:dyDescent="0.2"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38:49" x14ac:dyDescent="0.2"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38:49" x14ac:dyDescent="0.2"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38:49" x14ac:dyDescent="0.2"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38:49" x14ac:dyDescent="0.2"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38:49" x14ac:dyDescent="0.2"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38:49" x14ac:dyDescent="0.2"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38:49" x14ac:dyDescent="0.2"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38:49" x14ac:dyDescent="0.2"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38:49" x14ac:dyDescent="0.2"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38:49" x14ac:dyDescent="0.2"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38:49" x14ac:dyDescent="0.2"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38:49" x14ac:dyDescent="0.2"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38:49" x14ac:dyDescent="0.2"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38:49" x14ac:dyDescent="0.2"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38:49" x14ac:dyDescent="0.2"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38:49" x14ac:dyDescent="0.2"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38:49" x14ac:dyDescent="0.2"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38:49" x14ac:dyDescent="0.2"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38:49" x14ac:dyDescent="0.2"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38:49" x14ac:dyDescent="0.2"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38:49" x14ac:dyDescent="0.2"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38:49" x14ac:dyDescent="0.2"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38:49" x14ac:dyDescent="0.2"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38:49" x14ac:dyDescent="0.2"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38:49" x14ac:dyDescent="0.2"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38:49" x14ac:dyDescent="0.2"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38:49" x14ac:dyDescent="0.2"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38:49" x14ac:dyDescent="0.2"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38:49" x14ac:dyDescent="0.2"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38:49" x14ac:dyDescent="0.2"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38:49" x14ac:dyDescent="0.2"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38:49" x14ac:dyDescent="0.2"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38:49" x14ac:dyDescent="0.2"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38:49" x14ac:dyDescent="0.2"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38:49" x14ac:dyDescent="0.2"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38:49" x14ac:dyDescent="0.2"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38:49" x14ac:dyDescent="0.2"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38:49" x14ac:dyDescent="0.2"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38:49" x14ac:dyDescent="0.2"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38:49" x14ac:dyDescent="0.2"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38:49" x14ac:dyDescent="0.2"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38:49" x14ac:dyDescent="0.2"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38:49" x14ac:dyDescent="0.2"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38:49" x14ac:dyDescent="0.2"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38:49" x14ac:dyDescent="0.2"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38:49" x14ac:dyDescent="0.2"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38:49" x14ac:dyDescent="0.2"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38:49" x14ac:dyDescent="0.2"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38:49" x14ac:dyDescent="0.2"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38:49" x14ac:dyDescent="0.2"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38:49" x14ac:dyDescent="0.2"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38:49" x14ac:dyDescent="0.2"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38:49" x14ac:dyDescent="0.2"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38:49" x14ac:dyDescent="0.2"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38:49" x14ac:dyDescent="0.2"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38:49" x14ac:dyDescent="0.2"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38:49" x14ac:dyDescent="0.2"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38:49" x14ac:dyDescent="0.2"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38:49" x14ac:dyDescent="0.2"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38:49" x14ac:dyDescent="0.2"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38:49" x14ac:dyDescent="0.2"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38:49" x14ac:dyDescent="0.2"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38:49" x14ac:dyDescent="0.2"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38:49" x14ac:dyDescent="0.2"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38:49" x14ac:dyDescent="0.2"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38:49" x14ac:dyDescent="0.2"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38:49" x14ac:dyDescent="0.2"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38:49" x14ac:dyDescent="0.2"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38:49" x14ac:dyDescent="0.2"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38:49" x14ac:dyDescent="0.2"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38:49" x14ac:dyDescent="0.2"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38:49" x14ac:dyDescent="0.2"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38:49" x14ac:dyDescent="0.2"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38:49" x14ac:dyDescent="0.2"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38:49" x14ac:dyDescent="0.2"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38:49" x14ac:dyDescent="0.2"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38:49" x14ac:dyDescent="0.2"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38:49" x14ac:dyDescent="0.2"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38:49" x14ac:dyDescent="0.2"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38:49" x14ac:dyDescent="0.2"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38:49" x14ac:dyDescent="0.2"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38:49" x14ac:dyDescent="0.2"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38:49" x14ac:dyDescent="0.2"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38:49" x14ac:dyDescent="0.2"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38:49" x14ac:dyDescent="0.2"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38:49" x14ac:dyDescent="0.2"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38:49" x14ac:dyDescent="0.2"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38:49" x14ac:dyDescent="0.2"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38:49" x14ac:dyDescent="0.2"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38:49" x14ac:dyDescent="0.2"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38:49" x14ac:dyDescent="0.2"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38:49" x14ac:dyDescent="0.2"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38:49" x14ac:dyDescent="0.2"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38:49" x14ac:dyDescent="0.2"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38:49" x14ac:dyDescent="0.2"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38:49" x14ac:dyDescent="0.2"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38:49" x14ac:dyDescent="0.2"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38:49" x14ac:dyDescent="0.2"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38:49" x14ac:dyDescent="0.2"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38:49" x14ac:dyDescent="0.2"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38:49" x14ac:dyDescent="0.2"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38:49" x14ac:dyDescent="0.2"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38:49" x14ac:dyDescent="0.2"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38:49" x14ac:dyDescent="0.2"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38:49" x14ac:dyDescent="0.2"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38:49" x14ac:dyDescent="0.2"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38:49" x14ac:dyDescent="0.2"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38:49" x14ac:dyDescent="0.2"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38:49" x14ac:dyDescent="0.2"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38:49" x14ac:dyDescent="0.2"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38:49" x14ac:dyDescent="0.2"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38:49" x14ac:dyDescent="0.2"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38:49" x14ac:dyDescent="0.2"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38:49" x14ac:dyDescent="0.2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38:49" x14ac:dyDescent="0.2"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38:49" x14ac:dyDescent="0.2"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38:49" x14ac:dyDescent="0.2"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38:49" x14ac:dyDescent="0.2"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38:49" x14ac:dyDescent="0.2"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38:49" x14ac:dyDescent="0.2"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38:49" x14ac:dyDescent="0.2"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38:49" x14ac:dyDescent="0.2"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38:49" x14ac:dyDescent="0.2"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38:49" x14ac:dyDescent="0.2"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38:49" x14ac:dyDescent="0.2"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38:49" x14ac:dyDescent="0.2"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38:49" x14ac:dyDescent="0.2"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38:49" x14ac:dyDescent="0.2"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38:49" x14ac:dyDescent="0.2"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38:49" x14ac:dyDescent="0.2"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38:49" x14ac:dyDescent="0.2"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38:49" x14ac:dyDescent="0.2"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38:49" x14ac:dyDescent="0.2"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38:49" x14ac:dyDescent="0.2"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38:49" x14ac:dyDescent="0.2"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38:49" x14ac:dyDescent="0.2"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38:49" x14ac:dyDescent="0.2"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38:49" x14ac:dyDescent="0.2"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38:49" x14ac:dyDescent="0.2"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38:49" x14ac:dyDescent="0.2"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38:49" x14ac:dyDescent="0.2"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38:49" x14ac:dyDescent="0.2"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38:49" x14ac:dyDescent="0.2"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38:49" x14ac:dyDescent="0.2"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38:49" x14ac:dyDescent="0.2"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38:49" x14ac:dyDescent="0.2"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38:49" x14ac:dyDescent="0.2"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38:49" x14ac:dyDescent="0.2"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38:49" x14ac:dyDescent="0.2"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38:49" x14ac:dyDescent="0.2"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38:49" x14ac:dyDescent="0.2"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38:49" x14ac:dyDescent="0.2"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38:49" x14ac:dyDescent="0.2"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38:49" x14ac:dyDescent="0.2"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38:49" x14ac:dyDescent="0.2"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38:49" x14ac:dyDescent="0.2"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38:49" x14ac:dyDescent="0.2"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38:49" x14ac:dyDescent="0.2"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38:49" x14ac:dyDescent="0.2"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38:49" x14ac:dyDescent="0.2"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38:49" x14ac:dyDescent="0.2"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38:49" x14ac:dyDescent="0.2"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38:49" x14ac:dyDescent="0.2"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38:49" x14ac:dyDescent="0.2"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38:49" x14ac:dyDescent="0.2"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38:49" x14ac:dyDescent="0.2"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38:49" x14ac:dyDescent="0.2"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38:49" x14ac:dyDescent="0.2"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38:49" x14ac:dyDescent="0.2"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38:49" x14ac:dyDescent="0.2"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38:49" x14ac:dyDescent="0.2"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38:49" x14ac:dyDescent="0.2"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38:49" x14ac:dyDescent="0.2"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38:49" x14ac:dyDescent="0.2"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38:49" x14ac:dyDescent="0.2"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38:49" x14ac:dyDescent="0.2"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38:49" x14ac:dyDescent="0.2"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38:49" x14ac:dyDescent="0.2"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38:49" x14ac:dyDescent="0.2"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38:49" x14ac:dyDescent="0.2"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38:49" x14ac:dyDescent="0.2"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38:49" x14ac:dyDescent="0.2"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38:49" x14ac:dyDescent="0.2"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38:49" x14ac:dyDescent="0.2"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38:49" x14ac:dyDescent="0.2"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38:49" x14ac:dyDescent="0.2"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38:49" x14ac:dyDescent="0.2"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38:49" x14ac:dyDescent="0.2"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38:49" x14ac:dyDescent="0.2"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38:49" x14ac:dyDescent="0.2"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38:49" x14ac:dyDescent="0.2"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38:49" x14ac:dyDescent="0.2"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38:49" x14ac:dyDescent="0.2"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38:49" x14ac:dyDescent="0.2"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38:49" x14ac:dyDescent="0.2"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38:49" x14ac:dyDescent="0.2"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38:49" x14ac:dyDescent="0.2"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38:49" x14ac:dyDescent="0.2"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38:49" x14ac:dyDescent="0.2"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38:49" x14ac:dyDescent="0.2"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38:49" x14ac:dyDescent="0.2"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38:49" x14ac:dyDescent="0.2"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38:49" x14ac:dyDescent="0.2"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38:49" x14ac:dyDescent="0.2"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38:49" x14ac:dyDescent="0.2"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38:49" x14ac:dyDescent="0.2"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38:49" x14ac:dyDescent="0.2"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38:49" x14ac:dyDescent="0.2"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38:49" x14ac:dyDescent="0.2"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38:49" x14ac:dyDescent="0.2"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38:49" x14ac:dyDescent="0.2"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38:49" x14ac:dyDescent="0.2"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38:49" x14ac:dyDescent="0.2"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38:49" x14ac:dyDescent="0.2"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38:49" x14ac:dyDescent="0.2"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38:49" x14ac:dyDescent="0.2"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38:49" x14ac:dyDescent="0.2"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38:49" x14ac:dyDescent="0.2"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38:49" x14ac:dyDescent="0.2"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38:49" x14ac:dyDescent="0.2"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38:49" x14ac:dyDescent="0.2"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38:49" x14ac:dyDescent="0.2"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38:49" x14ac:dyDescent="0.2"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38:49" x14ac:dyDescent="0.2"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38:49" x14ac:dyDescent="0.2"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38:49" x14ac:dyDescent="0.2"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38:49" x14ac:dyDescent="0.2"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38:49" x14ac:dyDescent="0.2"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38:49" x14ac:dyDescent="0.2"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38:49" x14ac:dyDescent="0.2"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38:49" x14ac:dyDescent="0.2"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38:49" x14ac:dyDescent="0.2"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38:49" x14ac:dyDescent="0.2"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38:49" x14ac:dyDescent="0.2"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38:49" x14ac:dyDescent="0.2"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38:49" x14ac:dyDescent="0.2"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38:49" x14ac:dyDescent="0.2"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38:49" x14ac:dyDescent="0.2"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38:49" x14ac:dyDescent="0.2"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38:49" x14ac:dyDescent="0.2"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38:49" x14ac:dyDescent="0.2"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38:49" x14ac:dyDescent="0.2"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38:49" x14ac:dyDescent="0.2"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38:49" x14ac:dyDescent="0.2"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38:49" x14ac:dyDescent="0.2"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38:49" x14ac:dyDescent="0.2"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38:49" x14ac:dyDescent="0.2"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38:49" x14ac:dyDescent="0.2"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38:49" x14ac:dyDescent="0.2"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38:49" x14ac:dyDescent="0.2"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38:49" x14ac:dyDescent="0.2"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38:49" x14ac:dyDescent="0.2"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38:49" x14ac:dyDescent="0.2"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38:49" x14ac:dyDescent="0.2"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38:49" x14ac:dyDescent="0.2"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38:49" x14ac:dyDescent="0.2"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38:49" x14ac:dyDescent="0.2"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38:49" x14ac:dyDescent="0.2"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38:49" x14ac:dyDescent="0.2"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38:49" x14ac:dyDescent="0.2"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38:49" x14ac:dyDescent="0.2"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38:49" x14ac:dyDescent="0.2"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38:49" x14ac:dyDescent="0.2"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38:49" x14ac:dyDescent="0.2"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38:49" x14ac:dyDescent="0.2"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38:49" x14ac:dyDescent="0.2"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38:49" x14ac:dyDescent="0.2"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38:49" x14ac:dyDescent="0.2"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38:49" x14ac:dyDescent="0.2"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38:49" x14ac:dyDescent="0.2"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38:49" x14ac:dyDescent="0.2"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38:49" x14ac:dyDescent="0.2"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38:49" x14ac:dyDescent="0.2"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38:49" x14ac:dyDescent="0.2"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38:49" x14ac:dyDescent="0.2"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38:49" x14ac:dyDescent="0.2"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38:49" x14ac:dyDescent="0.2"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38:49" x14ac:dyDescent="0.2"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38:49" x14ac:dyDescent="0.2"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38:49" x14ac:dyDescent="0.2"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38:49" x14ac:dyDescent="0.2"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38:49" x14ac:dyDescent="0.2"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38:49" x14ac:dyDescent="0.2"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38:49" x14ac:dyDescent="0.2"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38:49" x14ac:dyDescent="0.2"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38:49" x14ac:dyDescent="0.2"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38:49" x14ac:dyDescent="0.2"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38:49" x14ac:dyDescent="0.2"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38:49" x14ac:dyDescent="0.2"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38:49" x14ac:dyDescent="0.2"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38:49" x14ac:dyDescent="0.2"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38:49" x14ac:dyDescent="0.2"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38:49" x14ac:dyDescent="0.2"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38:49" x14ac:dyDescent="0.2"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38:49" x14ac:dyDescent="0.2"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38:49" x14ac:dyDescent="0.2"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38:49" x14ac:dyDescent="0.2"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38:49" x14ac:dyDescent="0.2"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38:49" x14ac:dyDescent="0.2"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38:49" x14ac:dyDescent="0.2"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38:49" x14ac:dyDescent="0.2"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38:49" x14ac:dyDescent="0.2"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38:49" x14ac:dyDescent="0.2"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38:49" x14ac:dyDescent="0.2"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38:49" x14ac:dyDescent="0.2"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38:49" x14ac:dyDescent="0.2"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38:49" x14ac:dyDescent="0.2"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38:49" x14ac:dyDescent="0.2"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38:49" x14ac:dyDescent="0.2"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38:49" x14ac:dyDescent="0.2"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38:49" x14ac:dyDescent="0.2"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38:49" x14ac:dyDescent="0.2"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38:49" x14ac:dyDescent="0.2"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38:49" x14ac:dyDescent="0.2"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38:49" x14ac:dyDescent="0.2"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38:49" x14ac:dyDescent="0.2"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38:49" x14ac:dyDescent="0.2"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38:49" x14ac:dyDescent="0.2"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38:49" x14ac:dyDescent="0.2"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38:49" x14ac:dyDescent="0.2"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38:49" x14ac:dyDescent="0.2"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38:49" x14ac:dyDescent="0.2"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38:49" x14ac:dyDescent="0.2"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38:49" x14ac:dyDescent="0.2"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38:49" x14ac:dyDescent="0.2"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38:49" x14ac:dyDescent="0.2"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38:49" x14ac:dyDescent="0.2"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38:49" x14ac:dyDescent="0.2"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38:49" x14ac:dyDescent="0.2"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38:49" x14ac:dyDescent="0.2"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38:49" x14ac:dyDescent="0.2"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38:49" x14ac:dyDescent="0.2"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38:49" x14ac:dyDescent="0.2"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38:49" x14ac:dyDescent="0.2"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38:49" x14ac:dyDescent="0.2"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38:49" x14ac:dyDescent="0.2"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38:49" x14ac:dyDescent="0.2"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38:49" x14ac:dyDescent="0.2"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38:49" x14ac:dyDescent="0.2"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38:49" x14ac:dyDescent="0.2"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38:49" x14ac:dyDescent="0.2"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38:49" x14ac:dyDescent="0.2"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38:49" x14ac:dyDescent="0.2"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38:49" x14ac:dyDescent="0.2"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38:49" x14ac:dyDescent="0.2"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38:49" x14ac:dyDescent="0.2"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38:49" x14ac:dyDescent="0.2"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38:49" x14ac:dyDescent="0.2"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38:49" x14ac:dyDescent="0.2"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38:49" x14ac:dyDescent="0.2"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38:49" x14ac:dyDescent="0.2"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38:49" x14ac:dyDescent="0.2"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38:49" x14ac:dyDescent="0.2"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38:49" x14ac:dyDescent="0.2"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38:49" x14ac:dyDescent="0.2"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38:49" x14ac:dyDescent="0.2"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38:49" x14ac:dyDescent="0.2"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38:49" x14ac:dyDescent="0.2"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38:49" x14ac:dyDescent="0.2"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38:49" x14ac:dyDescent="0.2"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38:49" x14ac:dyDescent="0.2"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38:49" x14ac:dyDescent="0.2"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38:49" x14ac:dyDescent="0.2"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38:49" x14ac:dyDescent="0.2"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38:49" x14ac:dyDescent="0.2"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38:49" x14ac:dyDescent="0.2"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38:49" x14ac:dyDescent="0.2"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38:49" x14ac:dyDescent="0.2"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38:49" x14ac:dyDescent="0.2"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38:49" x14ac:dyDescent="0.2"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38:49" x14ac:dyDescent="0.2"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38:49" x14ac:dyDescent="0.2"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38:49" x14ac:dyDescent="0.2"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38:49" x14ac:dyDescent="0.2"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38:49" x14ac:dyDescent="0.2"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38:49" x14ac:dyDescent="0.2"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38:49" x14ac:dyDescent="0.2"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38:49" x14ac:dyDescent="0.2"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38:49" x14ac:dyDescent="0.2"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38:49" x14ac:dyDescent="0.2"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38:49" x14ac:dyDescent="0.2"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38:49" x14ac:dyDescent="0.2"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38:49" x14ac:dyDescent="0.2"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38:49" x14ac:dyDescent="0.2"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38:49" x14ac:dyDescent="0.2"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38:49" x14ac:dyDescent="0.2"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38:49" x14ac:dyDescent="0.2"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38:49" x14ac:dyDescent="0.2"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38:49" x14ac:dyDescent="0.2"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38:49" x14ac:dyDescent="0.2"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38:49" x14ac:dyDescent="0.2"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38:49" x14ac:dyDescent="0.2"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38:49" x14ac:dyDescent="0.2"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38:49" x14ac:dyDescent="0.2"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38:49" x14ac:dyDescent="0.2"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38:49" x14ac:dyDescent="0.2"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38:49" x14ac:dyDescent="0.2"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38:49" x14ac:dyDescent="0.2"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38:49" x14ac:dyDescent="0.2"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38:49" x14ac:dyDescent="0.2"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38:49" x14ac:dyDescent="0.2"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38:49" x14ac:dyDescent="0.2"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38:49" x14ac:dyDescent="0.2"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38:49" x14ac:dyDescent="0.2"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38:49" x14ac:dyDescent="0.2"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38:49" x14ac:dyDescent="0.2"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38:49" x14ac:dyDescent="0.2"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38:49" x14ac:dyDescent="0.2"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38:49" x14ac:dyDescent="0.2"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38:49" x14ac:dyDescent="0.2"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38:49" x14ac:dyDescent="0.2"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38:49" x14ac:dyDescent="0.2"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38:49" x14ac:dyDescent="0.2"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38:49" x14ac:dyDescent="0.2"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38:49" x14ac:dyDescent="0.2"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38:49" x14ac:dyDescent="0.2"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38:49" x14ac:dyDescent="0.2"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38:49" x14ac:dyDescent="0.2"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38:49" x14ac:dyDescent="0.2"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38:49" x14ac:dyDescent="0.2"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38:49" x14ac:dyDescent="0.2"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38:49" x14ac:dyDescent="0.2"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38:49" x14ac:dyDescent="0.2"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38:49" x14ac:dyDescent="0.2"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38:49" x14ac:dyDescent="0.2"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38:49" x14ac:dyDescent="0.2"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38:49" x14ac:dyDescent="0.2"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38:49" x14ac:dyDescent="0.2"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38:49" x14ac:dyDescent="0.2"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38:49" x14ac:dyDescent="0.2"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38:49" x14ac:dyDescent="0.2"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38:49" x14ac:dyDescent="0.2"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38:49" x14ac:dyDescent="0.2"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38:49" x14ac:dyDescent="0.2"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38:49" x14ac:dyDescent="0.2"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38:49" x14ac:dyDescent="0.2"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38:49" x14ac:dyDescent="0.2"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38:49" x14ac:dyDescent="0.2"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38:49" x14ac:dyDescent="0.2"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38:49" x14ac:dyDescent="0.2"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38:49" x14ac:dyDescent="0.2"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38:49" x14ac:dyDescent="0.2"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38:49" x14ac:dyDescent="0.2"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38:49" x14ac:dyDescent="0.2"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38:49" x14ac:dyDescent="0.2"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38:49" x14ac:dyDescent="0.2"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38:49" x14ac:dyDescent="0.2"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38:49" x14ac:dyDescent="0.2"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38:49" x14ac:dyDescent="0.2"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38:49" x14ac:dyDescent="0.2"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38:49" x14ac:dyDescent="0.2"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38:49" x14ac:dyDescent="0.2"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38:49" x14ac:dyDescent="0.2"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38:49" x14ac:dyDescent="0.2"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38:49" x14ac:dyDescent="0.2"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38:49" x14ac:dyDescent="0.2"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38:49" x14ac:dyDescent="0.2"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38:49" x14ac:dyDescent="0.2"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38:49" x14ac:dyDescent="0.2"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38:49" x14ac:dyDescent="0.2"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38:49" x14ac:dyDescent="0.2"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38:49" x14ac:dyDescent="0.2"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38:49" x14ac:dyDescent="0.2"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38:49" x14ac:dyDescent="0.2"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38:49" x14ac:dyDescent="0.2"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38:49" x14ac:dyDescent="0.2"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38:49" x14ac:dyDescent="0.2"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38:49" x14ac:dyDescent="0.2"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38:49" x14ac:dyDescent="0.2"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38:49" x14ac:dyDescent="0.2"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38:49" x14ac:dyDescent="0.2"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38:49" x14ac:dyDescent="0.2"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38:49" x14ac:dyDescent="0.2"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38:49" x14ac:dyDescent="0.2"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38:49" x14ac:dyDescent="0.2"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38:49" x14ac:dyDescent="0.2"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38:49" x14ac:dyDescent="0.2"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38:49" x14ac:dyDescent="0.2"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38:49" x14ac:dyDescent="0.2"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38:49" x14ac:dyDescent="0.2"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38:49" x14ac:dyDescent="0.2"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spans="38:49" x14ac:dyDescent="0.2"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38:49" x14ac:dyDescent="0.2"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38:49" x14ac:dyDescent="0.2"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38:49" x14ac:dyDescent="0.2"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38:49" x14ac:dyDescent="0.2"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38:49" x14ac:dyDescent="0.2"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38:49" x14ac:dyDescent="0.2"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38:49" x14ac:dyDescent="0.2"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38:49" x14ac:dyDescent="0.2"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38:49" x14ac:dyDescent="0.2"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38:49" x14ac:dyDescent="0.2"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38:49" x14ac:dyDescent="0.2"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38:49" x14ac:dyDescent="0.2"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38:49" x14ac:dyDescent="0.2"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38:49" x14ac:dyDescent="0.2"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38:49" x14ac:dyDescent="0.2"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38:49" x14ac:dyDescent="0.2"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38:49" x14ac:dyDescent="0.2"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38:49" x14ac:dyDescent="0.2"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38:49" x14ac:dyDescent="0.2"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38:49" x14ac:dyDescent="0.2"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38:49" x14ac:dyDescent="0.2"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38:49" x14ac:dyDescent="0.2"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38:49" x14ac:dyDescent="0.2"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38:49" x14ac:dyDescent="0.2"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38:49" x14ac:dyDescent="0.2"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38:49" x14ac:dyDescent="0.2"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38:49" x14ac:dyDescent="0.2"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38:49" x14ac:dyDescent="0.2"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38:49" x14ac:dyDescent="0.2"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38:49" x14ac:dyDescent="0.2"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38:49" x14ac:dyDescent="0.2"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38:49" x14ac:dyDescent="0.2"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38:49" x14ac:dyDescent="0.2"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38:49" x14ac:dyDescent="0.2"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38:49" x14ac:dyDescent="0.2"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38:49" x14ac:dyDescent="0.2"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38:49" x14ac:dyDescent="0.2"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38:49" x14ac:dyDescent="0.2"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spans="38:49" x14ac:dyDescent="0.2"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spans="38:49" x14ac:dyDescent="0.2"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spans="38:49" x14ac:dyDescent="0.2"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spans="38:49" x14ac:dyDescent="0.2"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38:49" x14ac:dyDescent="0.2"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spans="38:49" x14ac:dyDescent="0.2"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spans="38:49" x14ac:dyDescent="0.2"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38:49" x14ac:dyDescent="0.2"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38:49" x14ac:dyDescent="0.2"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38:49" x14ac:dyDescent="0.2"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38:49" x14ac:dyDescent="0.2"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38:49" x14ac:dyDescent="0.2"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38:49" x14ac:dyDescent="0.2"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38:49" x14ac:dyDescent="0.2"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38:49" x14ac:dyDescent="0.2"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38:49" x14ac:dyDescent="0.2"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38:49" x14ac:dyDescent="0.2"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38:49" x14ac:dyDescent="0.2"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38:49" x14ac:dyDescent="0.2"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38:49" x14ac:dyDescent="0.2"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38:49" x14ac:dyDescent="0.2"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38:49" x14ac:dyDescent="0.2"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38:49" x14ac:dyDescent="0.2"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38:49" x14ac:dyDescent="0.2"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38:49" x14ac:dyDescent="0.2"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38:49" x14ac:dyDescent="0.2"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38:49" x14ac:dyDescent="0.2"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38:49" x14ac:dyDescent="0.2"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38:49" x14ac:dyDescent="0.2"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38:49" x14ac:dyDescent="0.2"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38:49" x14ac:dyDescent="0.2"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38:49" x14ac:dyDescent="0.2"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38:49" x14ac:dyDescent="0.2"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38:49" x14ac:dyDescent="0.2"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38:49" x14ac:dyDescent="0.2"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38:49" x14ac:dyDescent="0.2"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38:49" x14ac:dyDescent="0.2"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38:49" x14ac:dyDescent="0.2"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38:49" x14ac:dyDescent="0.2"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38:49" x14ac:dyDescent="0.2"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38:49" x14ac:dyDescent="0.2"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38:49" x14ac:dyDescent="0.2"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38:49" x14ac:dyDescent="0.2"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38:49" x14ac:dyDescent="0.2"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38:49" x14ac:dyDescent="0.2"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38:49" x14ac:dyDescent="0.2"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38:49" x14ac:dyDescent="0.2"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38:49" x14ac:dyDescent="0.2"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38:49" x14ac:dyDescent="0.2"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38:49" x14ac:dyDescent="0.2"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38:49" x14ac:dyDescent="0.2"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38:49" x14ac:dyDescent="0.2"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38:49" x14ac:dyDescent="0.2"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38:49" x14ac:dyDescent="0.2"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38:49" x14ac:dyDescent="0.2"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38:49" x14ac:dyDescent="0.2"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38:49" x14ac:dyDescent="0.2"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38:49" x14ac:dyDescent="0.2"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38:49" x14ac:dyDescent="0.2"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38:49" x14ac:dyDescent="0.2"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38:49" x14ac:dyDescent="0.2"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38:49" x14ac:dyDescent="0.2"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38:49" x14ac:dyDescent="0.2"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38:49" x14ac:dyDescent="0.2"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38:49" x14ac:dyDescent="0.2"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38:49" x14ac:dyDescent="0.2"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38:49" x14ac:dyDescent="0.2"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38:49" x14ac:dyDescent="0.2"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38:49" x14ac:dyDescent="0.2"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38:49" x14ac:dyDescent="0.2"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38:49" x14ac:dyDescent="0.2"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38:49" x14ac:dyDescent="0.2"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spans="38:49" x14ac:dyDescent="0.2"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38:49" x14ac:dyDescent="0.2"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38:49" x14ac:dyDescent="0.2"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38:49" x14ac:dyDescent="0.2"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38:49" x14ac:dyDescent="0.2"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38:49" x14ac:dyDescent="0.2"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38:49" x14ac:dyDescent="0.2"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38:49" x14ac:dyDescent="0.2"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38:49" x14ac:dyDescent="0.2"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38:49" x14ac:dyDescent="0.2"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38:49" x14ac:dyDescent="0.2"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38:49" x14ac:dyDescent="0.2"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38:49" x14ac:dyDescent="0.2"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38:49" x14ac:dyDescent="0.2"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38:49" x14ac:dyDescent="0.2"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38:49" x14ac:dyDescent="0.2"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38:49" x14ac:dyDescent="0.2"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38:49" x14ac:dyDescent="0.2"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38:49" x14ac:dyDescent="0.2"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38:49" x14ac:dyDescent="0.2"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38:49" x14ac:dyDescent="0.2"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38:49" x14ac:dyDescent="0.2"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38:49" x14ac:dyDescent="0.2"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38:49" x14ac:dyDescent="0.2"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38:49" x14ac:dyDescent="0.2"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spans="38:49" x14ac:dyDescent="0.2"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38:49" x14ac:dyDescent="0.2"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38:49" x14ac:dyDescent="0.2"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38:49" x14ac:dyDescent="0.2"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38:49" x14ac:dyDescent="0.2"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38:49" x14ac:dyDescent="0.2"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38:49" x14ac:dyDescent="0.2"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38:49" x14ac:dyDescent="0.2"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38:49" x14ac:dyDescent="0.2"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spans="38:49" x14ac:dyDescent="0.2"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spans="38:49" x14ac:dyDescent="0.2"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spans="38:49" x14ac:dyDescent="0.2"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spans="38:49" x14ac:dyDescent="0.2"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38:49" x14ac:dyDescent="0.2"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38:49" x14ac:dyDescent="0.2"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38:49" x14ac:dyDescent="0.2"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  <row r="766" spans="38:49" x14ac:dyDescent="0.2"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</row>
    <row r="767" spans="38:49" x14ac:dyDescent="0.2"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</row>
    <row r="768" spans="38:49" x14ac:dyDescent="0.2"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</row>
    <row r="769" spans="38:49" x14ac:dyDescent="0.2"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</row>
    <row r="770" spans="38:49" x14ac:dyDescent="0.2"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</row>
    <row r="771" spans="38:49" x14ac:dyDescent="0.2"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</row>
    <row r="772" spans="38:49" x14ac:dyDescent="0.2"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</row>
    <row r="773" spans="38:49" x14ac:dyDescent="0.2"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</row>
    <row r="774" spans="38:49" x14ac:dyDescent="0.2"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</row>
    <row r="775" spans="38:49" x14ac:dyDescent="0.2"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</row>
    <row r="776" spans="38:49" x14ac:dyDescent="0.2"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</row>
    <row r="777" spans="38:49" x14ac:dyDescent="0.2"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</row>
    <row r="778" spans="38:49" x14ac:dyDescent="0.2"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</row>
    <row r="779" spans="38:49" x14ac:dyDescent="0.2"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</row>
    <row r="780" spans="38:49" x14ac:dyDescent="0.2"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</row>
    <row r="781" spans="38:49" x14ac:dyDescent="0.2"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</row>
    <row r="782" spans="38:49" x14ac:dyDescent="0.2"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</row>
    <row r="783" spans="38:49" x14ac:dyDescent="0.2"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</row>
    <row r="784" spans="38:49" x14ac:dyDescent="0.2"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</row>
    <row r="785" spans="38:49" x14ac:dyDescent="0.2"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</row>
    <row r="786" spans="38:49" x14ac:dyDescent="0.2"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</row>
    <row r="787" spans="38:49" x14ac:dyDescent="0.2"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</row>
    <row r="788" spans="38:49" x14ac:dyDescent="0.2"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</row>
    <row r="789" spans="38:49" x14ac:dyDescent="0.2"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</row>
    <row r="790" spans="38:49" x14ac:dyDescent="0.2"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</row>
    <row r="791" spans="38:49" x14ac:dyDescent="0.2"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</row>
    <row r="792" spans="38:49" x14ac:dyDescent="0.2"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</row>
    <row r="793" spans="38:49" x14ac:dyDescent="0.2"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</row>
    <row r="794" spans="38:49" x14ac:dyDescent="0.2"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</row>
    <row r="795" spans="38:49" x14ac:dyDescent="0.2"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</row>
    <row r="796" spans="38:49" x14ac:dyDescent="0.2"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</row>
    <row r="797" spans="38:49" x14ac:dyDescent="0.2"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</row>
    <row r="798" spans="38:49" x14ac:dyDescent="0.2"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</row>
    <row r="799" spans="38:49" x14ac:dyDescent="0.2"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</row>
    <row r="800" spans="38:49" x14ac:dyDescent="0.2"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</row>
    <row r="801" spans="38:49" x14ac:dyDescent="0.2"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</row>
    <row r="802" spans="38:49" x14ac:dyDescent="0.2"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</row>
    <row r="803" spans="38:49" x14ac:dyDescent="0.2"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</row>
    <row r="804" spans="38:49" x14ac:dyDescent="0.2"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</row>
    <row r="805" spans="38:49" x14ac:dyDescent="0.2"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</row>
    <row r="806" spans="38:49" x14ac:dyDescent="0.2"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</row>
    <row r="807" spans="38:49" x14ac:dyDescent="0.2"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</row>
    <row r="808" spans="38:49" x14ac:dyDescent="0.2"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</row>
    <row r="809" spans="38:49" x14ac:dyDescent="0.2"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</row>
    <row r="810" spans="38:49" x14ac:dyDescent="0.2"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</row>
    <row r="811" spans="38:49" x14ac:dyDescent="0.2"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</row>
    <row r="812" spans="38:49" x14ac:dyDescent="0.2"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</row>
    <row r="813" spans="38:49" x14ac:dyDescent="0.2"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</row>
    <row r="814" spans="38:49" x14ac:dyDescent="0.2"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</row>
    <row r="815" spans="38:49" x14ac:dyDescent="0.2"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</row>
    <row r="816" spans="38:49" x14ac:dyDescent="0.2"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</row>
    <row r="817" spans="38:49" x14ac:dyDescent="0.2"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</row>
    <row r="818" spans="38:49" x14ac:dyDescent="0.2"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</row>
    <row r="819" spans="38:49" x14ac:dyDescent="0.2"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</row>
    <row r="820" spans="38:49" x14ac:dyDescent="0.2"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</row>
    <row r="821" spans="38:49" x14ac:dyDescent="0.2"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</row>
    <row r="822" spans="38:49" x14ac:dyDescent="0.2"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</row>
    <row r="823" spans="38:49" x14ac:dyDescent="0.2"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</row>
    <row r="824" spans="38:49" x14ac:dyDescent="0.2"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</row>
    <row r="825" spans="38:49" x14ac:dyDescent="0.2"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</row>
    <row r="826" spans="38:49" x14ac:dyDescent="0.2"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</row>
    <row r="827" spans="38:49" x14ac:dyDescent="0.2"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</row>
    <row r="828" spans="38:49" x14ac:dyDescent="0.2"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</row>
    <row r="829" spans="38:49" x14ac:dyDescent="0.2"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</row>
    <row r="830" spans="38:49" x14ac:dyDescent="0.2"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</row>
    <row r="831" spans="38:49" x14ac:dyDescent="0.2"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</row>
    <row r="832" spans="38:49" x14ac:dyDescent="0.2"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</row>
    <row r="833" spans="38:49" x14ac:dyDescent="0.2"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</row>
    <row r="834" spans="38:49" x14ac:dyDescent="0.2"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</row>
    <row r="835" spans="38:49" x14ac:dyDescent="0.2"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</row>
    <row r="836" spans="38:49" x14ac:dyDescent="0.2"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</row>
    <row r="837" spans="38:49" x14ac:dyDescent="0.2"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</row>
    <row r="838" spans="38:49" x14ac:dyDescent="0.2"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</row>
    <row r="839" spans="38:49" x14ac:dyDescent="0.2"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</row>
    <row r="840" spans="38:49" x14ac:dyDescent="0.2"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</row>
    <row r="841" spans="38:49" x14ac:dyDescent="0.2"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</row>
    <row r="842" spans="38:49" x14ac:dyDescent="0.2"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</row>
    <row r="843" spans="38:49" x14ac:dyDescent="0.2"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</row>
    <row r="844" spans="38:49" x14ac:dyDescent="0.2"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</row>
    <row r="845" spans="38:49" x14ac:dyDescent="0.2"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</row>
    <row r="846" spans="38:49" x14ac:dyDescent="0.2"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</row>
    <row r="847" spans="38:49" x14ac:dyDescent="0.2"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</row>
    <row r="848" spans="38:49" x14ac:dyDescent="0.2"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</row>
    <row r="849" spans="38:49" x14ac:dyDescent="0.2"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</row>
    <row r="850" spans="38:49" x14ac:dyDescent="0.2"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</row>
    <row r="851" spans="38:49" x14ac:dyDescent="0.2"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</row>
    <row r="852" spans="38:49" x14ac:dyDescent="0.2"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</row>
    <row r="853" spans="38:49" x14ac:dyDescent="0.2"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</row>
    <row r="854" spans="38:49" x14ac:dyDescent="0.2"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</row>
    <row r="855" spans="38:49" x14ac:dyDescent="0.2"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</row>
    <row r="856" spans="38:49" x14ac:dyDescent="0.2"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</row>
    <row r="857" spans="38:49" x14ac:dyDescent="0.2"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</row>
    <row r="858" spans="38:49" x14ac:dyDescent="0.2"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</row>
    <row r="859" spans="38:49" x14ac:dyDescent="0.2"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</row>
    <row r="860" spans="38:49" x14ac:dyDescent="0.2"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</row>
    <row r="861" spans="38:49" x14ac:dyDescent="0.2"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</row>
    <row r="862" spans="38:49" x14ac:dyDescent="0.2"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</row>
    <row r="863" spans="38:49" x14ac:dyDescent="0.2"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</row>
    <row r="864" spans="38:49" x14ac:dyDescent="0.2"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</row>
    <row r="865" spans="38:49" x14ac:dyDescent="0.2"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</row>
    <row r="866" spans="38:49" x14ac:dyDescent="0.2"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</row>
    <row r="867" spans="38:49" x14ac:dyDescent="0.2"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</row>
    <row r="868" spans="38:49" x14ac:dyDescent="0.2"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</row>
    <row r="869" spans="38:49" x14ac:dyDescent="0.2"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</row>
    <row r="870" spans="38:49" x14ac:dyDescent="0.2"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</row>
    <row r="871" spans="38:49" x14ac:dyDescent="0.2"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</row>
    <row r="872" spans="38:49" x14ac:dyDescent="0.2"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</row>
    <row r="873" spans="38:49" x14ac:dyDescent="0.2"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</row>
    <row r="874" spans="38:49" x14ac:dyDescent="0.2"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</row>
    <row r="875" spans="38:49" x14ac:dyDescent="0.2"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</row>
    <row r="876" spans="38:49" x14ac:dyDescent="0.2"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</row>
    <row r="877" spans="38:49" x14ac:dyDescent="0.2"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</row>
    <row r="878" spans="38:49" x14ac:dyDescent="0.2"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</row>
    <row r="879" spans="38:49" x14ac:dyDescent="0.2"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</row>
    <row r="880" spans="38:49" x14ac:dyDescent="0.2"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</row>
    <row r="881" spans="38:49" x14ac:dyDescent="0.2"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</row>
    <row r="882" spans="38:49" x14ac:dyDescent="0.2"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</row>
    <row r="883" spans="38:49" x14ac:dyDescent="0.2"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</row>
    <row r="884" spans="38:49" x14ac:dyDescent="0.2"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</row>
    <row r="885" spans="38:49" x14ac:dyDescent="0.2"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</row>
    <row r="886" spans="38:49" x14ac:dyDescent="0.2"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</row>
    <row r="887" spans="38:49" x14ac:dyDescent="0.2"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</row>
    <row r="888" spans="38:49" x14ac:dyDescent="0.2"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</row>
    <row r="889" spans="38:49" x14ac:dyDescent="0.2"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</row>
    <row r="890" spans="38:49" x14ac:dyDescent="0.2"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</row>
    <row r="891" spans="38:49" x14ac:dyDescent="0.2"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</row>
    <row r="892" spans="38:49" x14ac:dyDescent="0.2"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</row>
    <row r="893" spans="38:49" x14ac:dyDescent="0.2"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</row>
    <row r="894" spans="38:49" x14ac:dyDescent="0.2"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</row>
    <row r="895" spans="38:49" x14ac:dyDescent="0.2"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</row>
    <row r="896" spans="38:49" x14ac:dyDescent="0.2"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</row>
    <row r="897" spans="38:49" x14ac:dyDescent="0.2"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</row>
    <row r="898" spans="38:49" x14ac:dyDescent="0.2"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</row>
    <row r="899" spans="38:49" x14ac:dyDescent="0.2"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</row>
    <row r="900" spans="38:49" x14ac:dyDescent="0.2"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</row>
    <row r="901" spans="38:49" x14ac:dyDescent="0.2"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</row>
    <row r="902" spans="38:49" x14ac:dyDescent="0.2"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</row>
    <row r="903" spans="38:49" x14ac:dyDescent="0.2"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</row>
    <row r="904" spans="38:49" x14ac:dyDescent="0.2"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</row>
    <row r="905" spans="38:49" x14ac:dyDescent="0.2"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</row>
    <row r="906" spans="38:49" x14ac:dyDescent="0.2"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</row>
    <row r="907" spans="38:49" x14ac:dyDescent="0.2"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</row>
    <row r="908" spans="38:49" x14ac:dyDescent="0.2"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</row>
    <row r="909" spans="38:49" x14ac:dyDescent="0.2"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</row>
    <row r="910" spans="38:49" x14ac:dyDescent="0.2"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</row>
    <row r="911" spans="38:49" x14ac:dyDescent="0.2"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</row>
    <row r="912" spans="38:49" x14ac:dyDescent="0.2"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</row>
    <row r="913" spans="38:49" x14ac:dyDescent="0.2"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</row>
    <row r="914" spans="38:49" x14ac:dyDescent="0.2"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</row>
    <row r="915" spans="38:49" x14ac:dyDescent="0.2"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</row>
    <row r="916" spans="38:49" x14ac:dyDescent="0.2"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</row>
    <row r="917" spans="38:49" x14ac:dyDescent="0.2"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</row>
    <row r="918" spans="38:49" x14ac:dyDescent="0.2"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</row>
    <row r="919" spans="38:49" x14ac:dyDescent="0.2"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</row>
    <row r="920" spans="38:49" x14ac:dyDescent="0.2"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</row>
    <row r="921" spans="38:49" x14ac:dyDescent="0.2"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</row>
    <row r="922" spans="38:49" x14ac:dyDescent="0.2"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</row>
    <row r="923" spans="38:49" x14ac:dyDescent="0.2"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</row>
    <row r="924" spans="38:49" x14ac:dyDescent="0.2"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</row>
    <row r="925" spans="38:49" x14ac:dyDescent="0.2"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</row>
    <row r="926" spans="38:49" x14ac:dyDescent="0.2"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</row>
    <row r="927" spans="38:49" x14ac:dyDescent="0.2"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</row>
    <row r="928" spans="38:49" x14ac:dyDescent="0.2"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</row>
    <row r="929" spans="38:49" x14ac:dyDescent="0.2"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</row>
    <row r="930" spans="38:49" x14ac:dyDescent="0.2"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</row>
    <row r="931" spans="38:49" x14ac:dyDescent="0.2"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</row>
    <row r="932" spans="38:49" x14ac:dyDescent="0.2"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</row>
    <row r="933" spans="38:49" x14ac:dyDescent="0.2"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</row>
    <row r="934" spans="38:49" x14ac:dyDescent="0.2"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</row>
    <row r="935" spans="38:49" x14ac:dyDescent="0.2"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</row>
    <row r="936" spans="38:49" x14ac:dyDescent="0.2"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</row>
    <row r="937" spans="38:49" x14ac:dyDescent="0.2"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</row>
    <row r="938" spans="38:49" x14ac:dyDescent="0.2"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</row>
    <row r="939" spans="38:49" x14ac:dyDescent="0.2"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</row>
    <row r="940" spans="38:49" x14ac:dyDescent="0.2"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</row>
    <row r="941" spans="38:49" x14ac:dyDescent="0.2"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</row>
    <row r="942" spans="38:49" x14ac:dyDescent="0.2"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</row>
    <row r="943" spans="38:49" x14ac:dyDescent="0.2"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</row>
    <row r="944" spans="38:49" x14ac:dyDescent="0.2"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</row>
    <row r="945" spans="38:49" x14ac:dyDescent="0.2"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</row>
    <row r="946" spans="38:49" x14ac:dyDescent="0.2"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</row>
    <row r="947" spans="38:49" x14ac:dyDescent="0.2"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</row>
    <row r="948" spans="38:49" x14ac:dyDescent="0.2"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</row>
    <row r="949" spans="38:49" x14ac:dyDescent="0.2"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</row>
    <row r="950" spans="38:49" x14ac:dyDescent="0.2"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</row>
    <row r="951" spans="38:49" x14ac:dyDescent="0.2"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</row>
    <row r="952" spans="38:49" x14ac:dyDescent="0.2"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</row>
    <row r="953" spans="38:49" x14ac:dyDescent="0.2"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</row>
    <row r="954" spans="38:49" x14ac:dyDescent="0.2"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</row>
    <row r="955" spans="38:49" x14ac:dyDescent="0.2"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</row>
    <row r="956" spans="38:49" x14ac:dyDescent="0.2"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</row>
    <row r="957" spans="38:49" x14ac:dyDescent="0.2"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</row>
    <row r="958" spans="38:49" x14ac:dyDescent="0.2"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</row>
    <row r="959" spans="38:49" x14ac:dyDescent="0.2"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</row>
    <row r="960" spans="38:49" x14ac:dyDescent="0.2"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</row>
    <row r="961" spans="38:49" x14ac:dyDescent="0.2"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</row>
    <row r="962" spans="38:49" x14ac:dyDescent="0.2"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</row>
    <row r="963" spans="38:49" x14ac:dyDescent="0.2"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</row>
    <row r="964" spans="38:49" x14ac:dyDescent="0.2"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</row>
    <row r="965" spans="38:49" x14ac:dyDescent="0.2"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</row>
    <row r="966" spans="38:49" x14ac:dyDescent="0.2"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</row>
    <row r="967" spans="38:49" x14ac:dyDescent="0.2"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</row>
    <row r="968" spans="38:49" x14ac:dyDescent="0.2"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</row>
    <row r="969" spans="38:49" x14ac:dyDescent="0.2"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</row>
    <row r="970" spans="38:49" x14ac:dyDescent="0.2"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</row>
    <row r="971" spans="38:49" x14ac:dyDescent="0.2"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</row>
    <row r="972" spans="38:49" x14ac:dyDescent="0.2"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</row>
    <row r="973" spans="38:49" x14ac:dyDescent="0.2"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</row>
    <row r="974" spans="38:49" x14ac:dyDescent="0.2"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</row>
    <row r="975" spans="38:49" x14ac:dyDescent="0.2"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</row>
    <row r="976" spans="38:49" x14ac:dyDescent="0.2"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</row>
    <row r="977" spans="38:49" x14ac:dyDescent="0.2"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</row>
    <row r="978" spans="38:49" x14ac:dyDescent="0.2"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</row>
    <row r="979" spans="38:49" x14ac:dyDescent="0.2"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</row>
    <row r="980" spans="38:49" x14ac:dyDescent="0.2"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</row>
    <row r="981" spans="38:49" x14ac:dyDescent="0.2"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</row>
    <row r="982" spans="38:49" x14ac:dyDescent="0.2"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</row>
    <row r="983" spans="38:49" x14ac:dyDescent="0.2"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</row>
    <row r="984" spans="38:49" x14ac:dyDescent="0.2"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</row>
    <row r="985" spans="38:49" x14ac:dyDescent="0.2"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</row>
    <row r="986" spans="38:49" x14ac:dyDescent="0.2"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</row>
    <row r="987" spans="38:49" x14ac:dyDescent="0.2"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</row>
    <row r="988" spans="38:49" x14ac:dyDescent="0.2"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</row>
    <row r="989" spans="38:49" x14ac:dyDescent="0.2"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</row>
    <row r="990" spans="38:49" x14ac:dyDescent="0.2"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</row>
    <row r="991" spans="38:49" x14ac:dyDescent="0.2"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</row>
    <row r="992" spans="38:49" x14ac:dyDescent="0.2"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</row>
    <row r="993" spans="38:49" x14ac:dyDescent="0.2"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</row>
    <row r="994" spans="38:49" x14ac:dyDescent="0.2"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</row>
    <row r="995" spans="38:49" x14ac:dyDescent="0.2"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</row>
    <row r="996" spans="38:49" x14ac:dyDescent="0.2"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</row>
    <row r="997" spans="38:49" x14ac:dyDescent="0.2"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</row>
    <row r="998" spans="38:49" x14ac:dyDescent="0.2"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</row>
    <row r="999" spans="38:49" x14ac:dyDescent="0.2"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</row>
    <row r="1000" spans="38:49" x14ac:dyDescent="0.2"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</row>
    <row r="1001" spans="38:49" x14ac:dyDescent="0.2"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</row>
    <row r="1002" spans="38:49" x14ac:dyDescent="0.2"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</row>
    <row r="1003" spans="38:49" x14ac:dyDescent="0.2"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</row>
    <row r="1004" spans="38:49" x14ac:dyDescent="0.2"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</row>
    <row r="1005" spans="38:49" x14ac:dyDescent="0.2"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</row>
    <row r="1006" spans="38:49" x14ac:dyDescent="0.2"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</row>
    <row r="1007" spans="38:49" x14ac:dyDescent="0.2"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</row>
    <row r="1008" spans="38:49" x14ac:dyDescent="0.2"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</row>
    <row r="1009" spans="38:49" x14ac:dyDescent="0.2"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</row>
    <row r="1010" spans="38:49" x14ac:dyDescent="0.2"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</row>
    <row r="1011" spans="38:49" x14ac:dyDescent="0.2"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</row>
    <row r="1012" spans="38:49" x14ac:dyDescent="0.2"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</row>
    <row r="1013" spans="38:49" x14ac:dyDescent="0.2"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</row>
    <row r="1014" spans="38:49" x14ac:dyDescent="0.2"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</row>
    <row r="1015" spans="38:49" x14ac:dyDescent="0.2"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</row>
    <row r="1016" spans="38:49" x14ac:dyDescent="0.2"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</row>
    <row r="1017" spans="38:49" x14ac:dyDescent="0.2"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</row>
    <row r="1018" spans="38:49" x14ac:dyDescent="0.2"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</row>
    <row r="1019" spans="38:49" x14ac:dyDescent="0.2"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</row>
    <row r="1020" spans="38:49" x14ac:dyDescent="0.2"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</row>
    <row r="1021" spans="38:49" x14ac:dyDescent="0.2"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</row>
  </sheetData>
  <mergeCells count="37">
    <mergeCell ref="O40:P40"/>
    <mergeCell ref="V40:W40"/>
    <mergeCell ref="AC40:AJ40"/>
    <mergeCell ref="O41:P41"/>
    <mergeCell ref="V41:W41"/>
    <mergeCell ref="AC41:AJ41"/>
    <mergeCell ref="AJ1:AJ3"/>
    <mergeCell ref="AK1:AK3"/>
    <mergeCell ref="AC1:AC3"/>
    <mergeCell ref="AD1:AD3"/>
    <mergeCell ref="AE1:AE3"/>
    <mergeCell ref="AF1:AF3"/>
    <mergeCell ref="AG1:AG3"/>
    <mergeCell ref="AH1:AH3"/>
    <mergeCell ref="AI1:AI3"/>
    <mergeCell ref="X1:X3"/>
    <mergeCell ref="Y1:Y3"/>
    <mergeCell ref="Z1:Z3"/>
    <mergeCell ref="AA1:AA3"/>
    <mergeCell ref="AB1:AB3"/>
    <mergeCell ref="M1:M3"/>
    <mergeCell ref="N1:N3"/>
    <mergeCell ref="A2:A3"/>
    <mergeCell ref="V1:V3"/>
    <mergeCell ref="W1:W3"/>
    <mergeCell ref="O1:O3"/>
    <mergeCell ref="P1:P3"/>
    <mergeCell ref="Q1:Q3"/>
    <mergeCell ref="R1:R3"/>
    <mergeCell ref="S1:S3"/>
    <mergeCell ref="T1:T3"/>
    <mergeCell ref="U1:U3"/>
    <mergeCell ref="C1:C3"/>
    <mergeCell ref="D1:D3"/>
    <mergeCell ref="E1:E3"/>
    <mergeCell ref="F1:F3"/>
    <mergeCell ref="L1:L3"/>
  </mergeCells>
  <conditionalFormatting sqref="F35:F39">
    <cfRule type="cellIs" dxfId="134" priority="1" operator="greaterThanOrEqual">
      <formula>700</formula>
    </cfRule>
  </conditionalFormatting>
  <conditionalFormatting sqref="F35:F39">
    <cfRule type="cellIs" dxfId="133" priority="2" operator="greaterThanOrEqual">
      <formula>600</formula>
    </cfRule>
  </conditionalFormatting>
  <conditionalFormatting sqref="F35:F39">
    <cfRule type="cellIs" dxfId="132" priority="3" operator="greaterThanOrEqual">
      <formula>0</formula>
    </cfRule>
  </conditionalFormatting>
  <conditionalFormatting sqref="C4:E34">
    <cfRule type="cellIs" dxfId="131" priority="4" operator="greaterThanOrEqual">
      <formula>850</formula>
    </cfRule>
  </conditionalFormatting>
  <conditionalFormatting sqref="C4:E34">
    <cfRule type="cellIs" dxfId="130" priority="5" operator="between">
      <formula>800</formula>
      <formula>849</formula>
    </cfRule>
  </conditionalFormatting>
  <conditionalFormatting sqref="C4:E34">
    <cfRule type="cellIs" dxfId="129" priority="6" operator="between">
      <formula>0</formula>
      <formula>799</formula>
    </cfRule>
  </conditionalFormatting>
  <conditionalFormatting sqref="G4:J34">
    <cfRule type="cellIs" dxfId="128" priority="7" operator="equal">
      <formula>"A"</formula>
    </cfRule>
  </conditionalFormatting>
  <conditionalFormatting sqref="G4:J34">
    <cfRule type="cellIs" dxfId="127" priority="8" operator="equal">
      <formula>"B"</formula>
    </cfRule>
  </conditionalFormatting>
  <conditionalFormatting sqref="G4:J34">
    <cfRule type="cellIs" dxfId="126" priority="9" operator="equal">
      <formula>"C"</formula>
    </cfRule>
  </conditionalFormatting>
  <conditionalFormatting sqref="G4:J34">
    <cfRule type="cellIs" dxfId="125" priority="10" operator="equal">
      <formula>"D"</formula>
    </cfRule>
  </conditionalFormatting>
  <conditionalFormatting sqref="G4:J34">
    <cfRule type="cellIs" dxfId="124" priority="11" operator="equal">
      <formula>"E"</formula>
    </cfRule>
  </conditionalFormatting>
  <conditionalFormatting sqref="G4:J34">
    <cfRule type="cellIs" dxfId="123" priority="12" operator="equal">
      <formula>"F"</formula>
    </cfRule>
  </conditionalFormatting>
  <conditionalFormatting sqref="G4:J34">
    <cfRule type="cellIs" dxfId="122" priority="13" operator="equal">
      <formula>"G"</formula>
    </cfRule>
  </conditionalFormatting>
  <conditionalFormatting sqref="G4:J34">
    <cfRule type="cellIs" dxfId="121" priority="14" operator="equal">
      <formula>"H"</formula>
    </cfRule>
  </conditionalFormatting>
  <conditionalFormatting sqref="G4:J34">
    <cfRule type="cellIs" dxfId="120" priority="15" operator="equal">
      <formula>"I"</formula>
    </cfRule>
  </conditionalFormatting>
  <conditionalFormatting sqref="G4:J34">
    <cfRule type="cellIs" dxfId="119" priority="16" operator="equal">
      <formula>"J"</formula>
    </cfRule>
  </conditionalFormatting>
  <conditionalFormatting sqref="G4:J34">
    <cfRule type="cellIs" dxfId="118" priority="17" operator="equal">
      <formula>"K"</formula>
    </cfRule>
  </conditionalFormatting>
  <conditionalFormatting sqref="G4:J34">
    <cfRule type="cellIs" dxfId="117" priority="18" operator="equal">
      <formula>"L"</formula>
    </cfRule>
  </conditionalFormatting>
  <conditionalFormatting sqref="G4:J34">
    <cfRule type="cellIs" dxfId="116" priority="19" operator="equal">
      <formula>"M"</formula>
    </cfRule>
  </conditionalFormatting>
  <conditionalFormatting sqref="G4:J34">
    <cfRule type="cellIs" dxfId="115" priority="20" operator="equal">
      <formula>"N"</formula>
    </cfRule>
  </conditionalFormatting>
  <conditionalFormatting sqref="G4:J34">
    <cfRule type="cellIs" dxfId="114" priority="21" operator="equal">
      <formula>"O"</formula>
    </cfRule>
  </conditionalFormatting>
  <conditionalFormatting sqref="G4:J34">
    <cfRule type="cellIs" dxfId="113" priority="22" operator="equal">
      <formula>"Z"</formula>
    </cfRule>
  </conditionalFormatting>
  <conditionalFormatting sqref="G4:J34">
    <cfRule type="cellIs" dxfId="112" priority="23" operator="equal">
      <formula>"P"</formula>
    </cfRule>
  </conditionalFormatting>
  <conditionalFormatting sqref="G4:J34">
    <cfRule type="cellIs" dxfId="111" priority="24" operator="equal">
      <formula>"Q"</formula>
    </cfRule>
  </conditionalFormatting>
  <conditionalFormatting sqref="G4:J34">
    <cfRule type="cellIs" dxfId="110" priority="25" operator="equal">
      <formula>"R"</formula>
    </cfRule>
  </conditionalFormatting>
  <conditionalFormatting sqref="L4:N34 O4:O33 P4:P11 S4:U34 V4:V33 W4:W11 Z4:AB34 AC4:AJ33 P13:P33 W13:W33">
    <cfRule type="cellIs" dxfId="109" priority="26" operator="between">
      <formula>0</formula>
      <formula>69</formula>
    </cfRule>
  </conditionalFormatting>
  <conditionalFormatting sqref="L4:N34 O4:O33 P4:P11 S4:U34 V4:V33 W4:W11 Z4:AB34 AC4:AJ33 P13:P33 W13:W33">
    <cfRule type="cellIs" dxfId="108" priority="27" operator="between">
      <formula>70</formula>
      <formula>79</formula>
    </cfRule>
  </conditionalFormatting>
  <conditionalFormatting sqref="L4:N34 O4:O33 P4:P11 S4:U34 V4:V33 W4:W11 Z4:AB34 AC4:AJ33 P13:P33 W13:W33">
    <cfRule type="cellIs" dxfId="107" priority="28" operator="between">
      <formula>80</formula>
      <formula>89</formula>
    </cfRule>
  </conditionalFormatting>
  <conditionalFormatting sqref="L4:N34 O4:O33 P4:P11 S4:U34 V4:V33 W4:W11 Z4:AB34 AC4:AJ33 P13:P33 W13:W33">
    <cfRule type="cellIs" dxfId="106" priority="29" operator="between">
      <formula>90</formula>
      <formula>100</formula>
    </cfRule>
  </conditionalFormatting>
  <conditionalFormatting sqref="Q4:Q34 X4:X9 AK4:AK34 X11:X34">
    <cfRule type="cellIs" dxfId="105" priority="30" operator="between">
      <formula>35</formula>
      <formula>100</formula>
    </cfRule>
  </conditionalFormatting>
  <conditionalFormatting sqref="Q4:Q34 X4:X9 AK4:AK34 X11:X34">
    <cfRule type="cellIs" dxfId="104" priority="31" operator="between">
      <formula>0</formula>
      <formula>34</formula>
    </cfRule>
  </conditionalFormatting>
  <conditionalFormatting sqref="G4:J34">
    <cfRule type="containsText" dxfId="103" priority="32" operator="containsText" text="S">
      <formula>NOT(ISERROR(SEARCH(("S"),(G4))))</formula>
    </cfRule>
  </conditionalFormatting>
  <conditionalFormatting sqref="G4:J34">
    <cfRule type="containsText" dxfId="102" priority="33" operator="containsText" text="T">
      <formula>NOT(ISERROR(SEARCH(("T"),(G4))))</formula>
    </cfRule>
  </conditionalFormatting>
  <conditionalFormatting sqref="G4:J34">
    <cfRule type="containsText" dxfId="101" priority="34" operator="containsText" text="U">
      <formula>NOT(ISERROR(SEARCH(("U"),(G4))))</formula>
    </cfRule>
  </conditionalFormatting>
  <conditionalFormatting sqref="G4:G34">
    <cfRule type="containsText" dxfId="100" priority="35" operator="containsText" text="V">
      <formula>NOT(ISERROR(SEARCH(("V"),(G4))))</formula>
    </cfRule>
  </conditionalFormatting>
  <conditionalFormatting sqref="H4:J34">
    <cfRule type="containsText" dxfId="99" priority="36" operator="containsText" text="V">
      <formula>NOT(ISERROR(SEARCH(("V"),(H4))))</formula>
    </cfRule>
  </conditionalFormatting>
  <conditionalFormatting sqref="G4:G34">
    <cfRule type="containsText" dxfId="98" priority="37" operator="containsText" text="W">
      <formula>NOT(ISERROR(SEARCH(("W"),(G4))))</formula>
    </cfRule>
  </conditionalFormatting>
  <conditionalFormatting sqref="I4:J34">
    <cfRule type="containsText" dxfId="97" priority="38" operator="containsText" text="W">
      <formula>NOT(ISERROR(SEARCH(("W"),(I4))))</formula>
    </cfRule>
  </conditionalFormatting>
  <conditionalFormatting sqref="G4:G34">
    <cfRule type="containsText" dxfId="96" priority="39" operator="containsText" text="X">
      <formula>NOT(ISERROR(SEARCH(("X"),(G4))))</formula>
    </cfRule>
  </conditionalFormatting>
  <conditionalFormatting sqref="I4:I34">
    <cfRule type="containsText" dxfId="95" priority="40" operator="containsText" text="X">
      <formula>NOT(ISERROR(SEARCH(("X"),(I4))))</formula>
    </cfRule>
  </conditionalFormatting>
  <conditionalFormatting sqref="J4:J34">
    <cfRule type="containsText" dxfId="94" priority="41" operator="containsText" text="X">
      <formula>NOT(ISERROR(SEARCH(("X"),(J4))))</formula>
    </cfRule>
  </conditionalFormatting>
  <conditionalFormatting sqref="G4:I34">
    <cfRule type="containsText" dxfId="93" priority="42" operator="containsText" text="Y">
      <formula>NOT(ISERROR(SEARCH(("Y"),(G4))))</formula>
    </cfRule>
  </conditionalFormatting>
  <conditionalFormatting sqref="I4:J34">
    <cfRule type="containsText" dxfId="92" priority="43" operator="containsText" text="Y">
      <formula>NOT(ISERROR(SEARCH(("Y"),(I4))))</formula>
    </cfRule>
  </conditionalFormatting>
  <conditionalFormatting sqref="H4:H34">
    <cfRule type="cellIs" dxfId="91" priority="44" operator="equal">
      <formula>"W"</formula>
    </cfRule>
  </conditionalFormatting>
  <conditionalFormatting sqref="H4:H34">
    <cfRule type="cellIs" dxfId="90" priority="45" operator="equal">
      <formula>"X"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W1021"/>
  <sheetViews>
    <sheetView workbookViewId="0">
      <pane xSplit="2" topLeftCell="C1" activePane="topRight" state="frozen"/>
      <selection pane="topRight" activeCell="A4" sqref="A4:B21"/>
    </sheetView>
  </sheetViews>
  <sheetFormatPr baseColWidth="10" defaultColWidth="12.6640625" defaultRowHeight="15.75" customHeight="1" x14ac:dyDescent="0.15"/>
  <cols>
    <col min="1" max="1" width="19.1640625" customWidth="1"/>
    <col min="2" max="2" width="19" customWidth="1"/>
    <col min="3" max="5" width="7.83203125" customWidth="1"/>
    <col min="6" max="6" width="4.5" customWidth="1"/>
    <col min="7" max="10" width="10" customWidth="1"/>
    <col min="11" max="11" width="5.1640625" customWidth="1"/>
    <col min="12" max="16" width="9.1640625" customWidth="1"/>
    <col min="17" max="17" width="10.33203125" customWidth="1"/>
    <col min="18" max="18" width="5.1640625" customWidth="1"/>
    <col min="19" max="23" width="9.33203125" customWidth="1"/>
    <col min="24" max="24" width="10.1640625" customWidth="1"/>
    <col min="25" max="25" width="4.5" customWidth="1"/>
    <col min="26" max="36" width="9.1640625" customWidth="1"/>
    <col min="37" max="37" width="10.33203125" customWidth="1"/>
  </cols>
  <sheetData>
    <row r="1" spans="1:49" x14ac:dyDescent="0.2">
      <c r="A1" s="1" t="s">
        <v>271</v>
      </c>
      <c r="B1" s="2"/>
      <c r="C1" s="58" t="s">
        <v>1</v>
      </c>
      <c r="D1" s="60" t="s">
        <v>2</v>
      </c>
      <c r="E1" s="62" t="s">
        <v>3</v>
      </c>
      <c r="F1" s="64"/>
      <c r="G1" s="3" t="s">
        <v>4</v>
      </c>
      <c r="H1" s="3" t="s">
        <v>5</v>
      </c>
      <c r="I1" s="3" t="s">
        <v>6</v>
      </c>
      <c r="J1" s="3" t="s">
        <v>7</v>
      </c>
      <c r="K1" s="4"/>
      <c r="L1" s="66" t="s">
        <v>8</v>
      </c>
      <c r="M1" s="67" t="s">
        <v>9</v>
      </c>
      <c r="N1" s="67" t="s">
        <v>10</v>
      </c>
      <c r="O1" s="70" t="s">
        <v>11</v>
      </c>
      <c r="P1" s="71" t="s">
        <v>12</v>
      </c>
      <c r="Q1" s="71" t="s">
        <v>13</v>
      </c>
      <c r="R1" s="72"/>
      <c r="S1" s="71" t="s">
        <v>14</v>
      </c>
      <c r="T1" s="73" t="s">
        <v>9</v>
      </c>
      <c r="U1" s="73" t="s">
        <v>10</v>
      </c>
      <c r="V1" s="70" t="s">
        <v>11</v>
      </c>
      <c r="W1" s="71" t="s">
        <v>15</v>
      </c>
      <c r="X1" s="71" t="s">
        <v>13</v>
      </c>
      <c r="Y1" s="72"/>
      <c r="Z1" s="71" t="s">
        <v>16</v>
      </c>
      <c r="AA1" s="73" t="s">
        <v>17</v>
      </c>
      <c r="AB1" s="73" t="s">
        <v>18</v>
      </c>
      <c r="AC1" s="70" t="s">
        <v>19</v>
      </c>
      <c r="AD1" s="70" t="s">
        <v>20</v>
      </c>
      <c r="AE1" s="70" t="s">
        <v>21</v>
      </c>
      <c r="AF1" s="70" t="s">
        <v>22</v>
      </c>
      <c r="AG1" s="70" t="s">
        <v>23</v>
      </c>
      <c r="AH1" s="70" t="s">
        <v>24</v>
      </c>
      <c r="AI1" s="70" t="s">
        <v>25</v>
      </c>
      <c r="AJ1" s="71" t="s">
        <v>26</v>
      </c>
      <c r="AK1" s="71" t="s">
        <v>13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x14ac:dyDescent="0.2">
      <c r="A2" s="68" t="s">
        <v>27</v>
      </c>
      <c r="B2" s="6"/>
      <c r="C2" s="59"/>
      <c r="D2" s="59"/>
      <c r="E2" s="63"/>
      <c r="F2" s="65"/>
      <c r="G2" s="7" t="s">
        <v>28</v>
      </c>
      <c r="H2" s="7" t="s">
        <v>29</v>
      </c>
      <c r="I2" s="7" t="s">
        <v>30</v>
      </c>
      <c r="J2" s="7" t="s">
        <v>28</v>
      </c>
      <c r="K2" s="4"/>
      <c r="L2" s="59"/>
      <c r="M2" s="59"/>
      <c r="N2" s="59"/>
      <c r="O2" s="65"/>
      <c r="P2" s="65"/>
      <c r="Q2" s="65"/>
      <c r="R2" s="63"/>
      <c r="S2" s="65"/>
      <c r="T2" s="65"/>
      <c r="U2" s="65"/>
      <c r="V2" s="65"/>
      <c r="W2" s="65"/>
      <c r="X2" s="65"/>
      <c r="Y2" s="63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x14ac:dyDescent="0.2">
      <c r="A3" s="69"/>
      <c r="B3" s="8" t="s">
        <v>31</v>
      </c>
      <c r="C3" s="59"/>
      <c r="D3" s="61"/>
      <c r="E3" s="63"/>
      <c r="F3" s="65"/>
      <c r="G3" s="7" t="s">
        <v>32</v>
      </c>
      <c r="H3" s="7" t="s">
        <v>33</v>
      </c>
      <c r="I3" s="7" t="s">
        <v>34</v>
      </c>
      <c r="J3" s="7" t="s">
        <v>35</v>
      </c>
      <c r="K3" s="4"/>
      <c r="L3" s="59"/>
      <c r="M3" s="59"/>
      <c r="N3" s="59"/>
      <c r="O3" s="65"/>
      <c r="P3" s="65"/>
      <c r="Q3" s="65"/>
      <c r="R3" s="63"/>
      <c r="S3" s="69"/>
      <c r="T3" s="69"/>
      <c r="U3" s="69"/>
      <c r="V3" s="69"/>
      <c r="W3" s="69"/>
      <c r="X3" s="69"/>
      <c r="Y3" s="63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2">
      <c r="A4" s="82" t="s">
        <v>272</v>
      </c>
      <c r="B4" s="82" t="s">
        <v>273</v>
      </c>
      <c r="C4" s="9">
        <v>880</v>
      </c>
      <c r="D4" s="9">
        <v>979</v>
      </c>
      <c r="E4" s="11"/>
      <c r="F4" s="12"/>
      <c r="G4" s="13"/>
      <c r="H4" s="13" t="s">
        <v>109</v>
      </c>
      <c r="I4" s="13" t="s">
        <v>4</v>
      </c>
      <c r="J4" s="13"/>
      <c r="K4" s="4"/>
      <c r="L4" s="9">
        <v>57</v>
      </c>
      <c r="M4" s="9">
        <v>73</v>
      </c>
      <c r="N4" s="9"/>
      <c r="O4" s="9"/>
      <c r="P4" s="14"/>
      <c r="Q4" s="9">
        <f t="shared" ref="Q4:Q10" si="0">P4-L4</f>
        <v>-57</v>
      </c>
      <c r="R4" s="15"/>
      <c r="S4" s="9"/>
      <c r="T4" s="9">
        <v>69</v>
      </c>
      <c r="U4" s="9"/>
      <c r="V4" s="9"/>
      <c r="W4" s="14"/>
      <c r="X4" s="9">
        <f t="shared" ref="X4:X10" si="1">W4-S4</f>
        <v>0</v>
      </c>
      <c r="Y4" s="15"/>
      <c r="Z4" s="9">
        <v>26</v>
      </c>
      <c r="AA4" s="9">
        <v>100</v>
      </c>
      <c r="AB4" s="9">
        <v>100</v>
      </c>
      <c r="AC4" s="9">
        <v>92</v>
      </c>
      <c r="AD4" s="9">
        <v>70</v>
      </c>
      <c r="AE4" s="9"/>
      <c r="AF4" s="9"/>
      <c r="AG4" s="9"/>
      <c r="AH4" s="9"/>
      <c r="AI4" s="9"/>
      <c r="AJ4" s="14"/>
      <c r="AK4" s="9">
        <f t="shared" ref="AK4:AK10" si="2">AJ4-Z4</f>
        <v>-26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x14ac:dyDescent="0.2">
      <c r="A5" s="82" t="s">
        <v>274</v>
      </c>
      <c r="B5" s="82" t="s">
        <v>275</v>
      </c>
      <c r="C5" s="13">
        <v>1080</v>
      </c>
      <c r="D5" s="13">
        <v>1127</v>
      </c>
      <c r="E5" s="18"/>
      <c r="F5" s="12"/>
      <c r="G5" s="13"/>
      <c r="H5" s="13" t="s">
        <v>6</v>
      </c>
      <c r="I5" s="13" t="s">
        <v>45</v>
      </c>
      <c r="J5" s="13"/>
      <c r="K5" s="15"/>
      <c r="L5" s="9">
        <v>63</v>
      </c>
      <c r="M5" s="9">
        <v>80</v>
      </c>
      <c r="N5" s="9"/>
      <c r="O5" s="19"/>
      <c r="P5" s="14"/>
      <c r="Q5" s="9">
        <f t="shared" si="0"/>
        <v>-63</v>
      </c>
      <c r="R5" s="15"/>
      <c r="S5" s="9"/>
      <c r="T5" s="9">
        <v>75</v>
      </c>
      <c r="U5" s="9"/>
      <c r="V5" s="19"/>
      <c r="W5" s="14"/>
      <c r="X5" s="9">
        <f t="shared" si="1"/>
        <v>0</v>
      </c>
      <c r="Y5" s="15"/>
      <c r="Z5" s="9">
        <v>45</v>
      </c>
      <c r="AA5" s="9">
        <v>100</v>
      </c>
      <c r="AB5" s="9">
        <v>100</v>
      </c>
      <c r="AC5" s="20">
        <v>100</v>
      </c>
      <c r="AD5" s="20">
        <v>80</v>
      </c>
      <c r="AE5" s="20"/>
      <c r="AF5" s="20"/>
      <c r="AG5" s="20"/>
      <c r="AH5" s="20"/>
      <c r="AI5" s="20"/>
      <c r="AJ5" s="57"/>
      <c r="AK5" s="9">
        <f t="shared" si="2"/>
        <v>-45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x14ac:dyDescent="0.2">
      <c r="A6" s="82" t="s">
        <v>276</v>
      </c>
      <c r="B6" s="82" t="s">
        <v>277</v>
      </c>
      <c r="C6" s="13">
        <v>1099</v>
      </c>
      <c r="D6" s="13">
        <v>1102</v>
      </c>
      <c r="E6" s="18"/>
      <c r="F6" s="12"/>
      <c r="G6" s="13"/>
      <c r="H6" s="13" t="s">
        <v>6</v>
      </c>
      <c r="I6" s="13" t="s">
        <v>7</v>
      </c>
      <c r="J6" s="13"/>
      <c r="K6" s="4"/>
      <c r="L6" s="13">
        <v>60</v>
      </c>
      <c r="M6" s="13">
        <v>93</v>
      </c>
      <c r="N6" s="13"/>
      <c r="O6" s="9"/>
      <c r="P6" s="14"/>
      <c r="Q6" s="9">
        <f t="shared" si="0"/>
        <v>-60</v>
      </c>
      <c r="R6" s="15"/>
      <c r="S6" s="9"/>
      <c r="T6" s="9">
        <v>78</v>
      </c>
      <c r="U6" s="9"/>
      <c r="V6" s="9"/>
      <c r="W6" s="14"/>
      <c r="X6" s="9">
        <f t="shared" si="1"/>
        <v>0</v>
      </c>
      <c r="Y6" s="15"/>
      <c r="Z6" s="9">
        <v>32</v>
      </c>
      <c r="AA6" s="9">
        <v>100</v>
      </c>
      <c r="AB6" s="9">
        <v>100</v>
      </c>
      <c r="AC6" s="9">
        <v>80</v>
      </c>
      <c r="AD6" s="9">
        <v>80</v>
      </c>
      <c r="AE6" s="9"/>
      <c r="AF6" s="9"/>
      <c r="AG6" s="9"/>
      <c r="AH6" s="9"/>
      <c r="AI6" s="9"/>
      <c r="AJ6" s="14"/>
      <c r="AK6" s="9">
        <f t="shared" si="2"/>
        <v>-32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x14ac:dyDescent="0.2">
      <c r="A7" s="82" t="s">
        <v>278</v>
      </c>
      <c r="B7" s="82" t="s">
        <v>279</v>
      </c>
      <c r="C7" s="13">
        <v>1075</v>
      </c>
      <c r="D7" s="13">
        <v>1161</v>
      </c>
      <c r="E7" s="18"/>
      <c r="F7" s="12"/>
      <c r="G7" s="13"/>
      <c r="H7" s="13" t="s">
        <v>5</v>
      </c>
      <c r="I7" s="13" t="s">
        <v>6</v>
      </c>
      <c r="J7" s="13"/>
      <c r="K7" s="4"/>
      <c r="L7" s="13">
        <v>33</v>
      </c>
      <c r="M7" s="13">
        <v>67</v>
      </c>
      <c r="N7" s="13"/>
      <c r="O7" s="9"/>
      <c r="P7" s="14"/>
      <c r="Q7" s="9">
        <f t="shared" si="0"/>
        <v>-33</v>
      </c>
      <c r="R7" s="15"/>
      <c r="S7" s="9"/>
      <c r="T7" s="9">
        <v>84</v>
      </c>
      <c r="U7" s="9"/>
      <c r="V7" s="9"/>
      <c r="W7" s="14"/>
      <c r="X7" s="9">
        <f t="shared" si="1"/>
        <v>0</v>
      </c>
      <c r="Y7" s="15"/>
      <c r="Z7" s="9">
        <v>35</v>
      </c>
      <c r="AA7" s="9">
        <v>100</v>
      </c>
      <c r="AB7" s="9">
        <v>100</v>
      </c>
      <c r="AC7" s="9">
        <v>92</v>
      </c>
      <c r="AD7" s="9">
        <v>80</v>
      </c>
      <c r="AE7" s="9"/>
      <c r="AF7" s="9"/>
      <c r="AG7" s="9"/>
      <c r="AH7" s="9"/>
      <c r="AI7" s="9"/>
      <c r="AJ7" s="14"/>
      <c r="AK7" s="9">
        <f t="shared" si="2"/>
        <v>-35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x14ac:dyDescent="0.2">
      <c r="A8" s="82" t="s">
        <v>280</v>
      </c>
      <c r="B8" s="82" t="s">
        <v>281</v>
      </c>
      <c r="C8" s="13">
        <v>804</v>
      </c>
      <c r="D8" s="13">
        <v>847</v>
      </c>
      <c r="E8" s="18"/>
      <c r="F8" s="12"/>
      <c r="G8" s="13"/>
      <c r="H8" s="13" t="s">
        <v>94</v>
      </c>
      <c r="I8" s="13" t="s">
        <v>40</v>
      </c>
      <c r="J8" s="13"/>
      <c r="K8" s="4"/>
      <c r="L8" s="13">
        <v>33</v>
      </c>
      <c r="M8" s="13">
        <v>33</v>
      </c>
      <c r="N8" s="13"/>
      <c r="O8" s="9"/>
      <c r="P8" s="14"/>
      <c r="Q8" s="9">
        <f t="shared" si="0"/>
        <v>-33</v>
      </c>
      <c r="R8" s="15"/>
      <c r="S8" s="9"/>
      <c r="T8" s="9">
        <v>66</v>
      </c>
      <c r="U8" s="9"/>
      <c r="V8" s="9"/>
      <c r="W8" s="14"/>
      <c r="X8" s="9">
        <f t="shared" si="1"/>
        <v>0</v>
      </c>
      <c r="Y8" s="15"/>
      <c r="Z8" s="9">
        <v>32</v>
      </c>
      <c r="AA8" s="9">
        <v>100</v>
      </c>
      <c r="AB8" s="9">
        <v>65</v>
      </c>
      <c r="AC8" s="9">
        <v>80</v>
      </c>
      <c r="AD8" s="9">
        <v>70</v>
      </c>
      <c r="AE8" s="9"/>
      <c r="AF8" s="9"/>
      <c r="AG8" s="9"/>
      <c r="AH8" s="9"/>
      <c r="AI8" s="9"/>
      <c r="AJ8" s="14"/>
      <c r="AK8" s="9">
        <f t="shared" si="2"/>
        <v>-32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x14ac:dyDescent="0.2">
      <c r="A9" s="82" t="s">
        <v>282</v>
      </c>
      <c r="B9" s="82" t="s">
        <v>283</v>
      </c>
      <c r="C9" s="13">
        <v>1129</v>
      </c>
      <c r="D9" s="13">
        <v>1127</v>
      </c>
      <c r="E9" s="18"/>
      <c r="F9" s="12"/>
      <c r="G9" s="13"/>
      <c r="H9" s="13" t="s">
        <v>6</v>
      </c>
      <c r="I9" s="21" t="s">
        <v>7</v>
      </c>
      <c r="J9" s="13"/>
      <c r="K9" s="4"/>
      <c r="L9" s="13">
        <v>47</v>
      </c>
      <c r="M9" s="13">
        <v>83</v>
      </c>
      <c r="N9" s="13"/>
      <c r="O9" s="9"/>
      <c r="P9" s="14"/>
      <c r="Q9" s="9">
        <f t="shared" si="0"/>
        <v>-47</v>
      </c>
      <c r="R9" s="15"/>
      <c r="S9" s="9"/>
      <c r="T9" s="9">
        <v>91</v>
      </c>
      <c r="U9" s="9"/>
      <c r="V9" s="9"/>
      <c r="W9" s="14"/>
      <c r="X9" s="9">
        <f t="shared" si="1"/>
        <v>0</v>
      </c>
      <c r="Y9" s="15"/>
      <c r="Z9" s="9">
        <v>19</v>
      </c>
      <c r="AA9" s="9">
        <v>100</v>
      </c>
      <c r="AB9" s="9">
        <v>100</v>
      </c>
      <c r="AC9" s="9">
        <v>100</v>
      </c>
      <c r="AD9" s="9">
        <v>100</v>
      </c>
      <c r="AE9" s="9"/>
      <c r="AF9" s="9"/>
      <c r="AG9" s="9"/>
      <c r="AH9" s="9"/>
      <c r="AI9" s="9"/>
      <c r="AJ9" s="14"/>
      <c r="AK9" s="9">
        <f t="shared" si="2"/>
        <v>-19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x14ac:dyDescent="0.2">
      <c r="A10" s="82" t="s">
        <v>284</v>
      </c>
      <c r="B10" s="82" t="s">
        <v>61</v>
      </c>
      <c r="C10" s="13">
        <v>955</v>
      </c>
      <c r="D10" s="13">
        <v>1007</v>
      </c>
      <c r="E10" s="18"/>
      <c r="F10" s="12"/>
      <c r="G10" s="13"/>
      <c r="H10" s="13" t="s">
        <v>40</v>
      </c>
      <c r="I10" s="13" t="s">
        <v>4</v>
      </c>
      <c r="J10" s="13"/>
      <c r="K10" s="4"/>
      <c r="L10" s="13">
        <v>67</v>
      </c>
      <c r="M10" s="13">
        <v>90</v>
      </c>
      <c r="N10" s="13"/>
      <c r="O10" s="9"/>
      <c r="P10" s="14"/>
      <c r="Q10" s="9">
        <f t="shared" si="0"/>
        <v>-67</v>
      </c>
      <c r="R10" s="15"/>
      <c r="S10" s="9"/>
      <c r="T10" s="9">
        <v>78</v>
      </c>
      <c r="U10" s="9"/>
      <c r="V10" s="9"/>
      <c r="W10" s="14"/>
      <c r="X10" s="9">
        <f t="shared" si="1"/>
        <v>0</v>
      </c>
      <c r="Y10" s="15"/>
      <c r="Z10" s="9">
        <v>19</v>
      </c>
      <c r="AA10" s="9">
        <v>100</v>
      </c>
      <c r="AB10" s="9">
        <v>65</v>
      </c>
      <c r="AC10" s="9">
        <v>88</v>
      </c>
      <c r="AD10" s="9">
        <v>80</v>
      </c>
      <c r="AE10" s="9"/>
      <c r="AF10" s="9"/>
      <c r="AG10" s="9"/>
      <c r="AH10" s="9"/>
      <c r="AI10" s="9"/>
      <c r="AJ10" s="14"/>
      <c r="AK10" s="9">
        <f t="shared" si="2"/>
        <v>-19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x14ac:dyDescent="0.2">
      <c r="A11" s="82" t="s">
        <v>285</v>
      </c>
      <c r="B11" s="82" t="s">
        <v>286</v>
      </c>
      <c r="C11" s="13"/>
      <c r="D11" s="13"/>
      <c r="E11" s="18"/>
      <c r="F11" s="12"/>
      <c r="G11" s="13"/>
      <c r="H11" s="13"/>
      <c r="I11" s="13" t="s">
        <v>7</v>
      </c>
      <c r="J11" s="13"/>
      <c r="K11" s="4"/>
      <c r="L11" s="13"/>
      <c r="M11" s="13"/>
      <c r="N11" s="13"/>
      <c r="O11" s="9"/>
      <c r="P11" s="14"/>
      <c r="Q11" s="9"/>
      <c r="R11" s="15"/>
      <c r="S11" s="9"/>
      <c r="T11" s="9"/>
      <c r="U11" s="9"/>
      <c r="V11" s="9"/>
      <c r="W11" s="14"/>
      <c r="X11" s="9"/>
      <c r="Y11" s="15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4"/>
      <c r="AK11" s="9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x14ac:dyDescent="0.2">
      <c r="A12" s="82" t="s">
        <v>287</v>
      </c>
      <c r="B12" s="82" t="s">
        <v>288</v>
      </c>
      <c r="C12" s="13">
        <v>1016</v>
      </c>
      <c r="D12" s="13">
        <v>969</v>
      </c>
      <c r="E12" s="18"/>
      <c r="F12" s="12"/>
      <c r="G12" s="13"/>
      <c r="H12" s="13" t="s">
        <v>4</v>
      </c>
      <c r="I12" s="13" t="s">
        <v>5</v>
      </c>
      <c r="J12" s="13"/>
      <c r="K12" s="4"/>
      <c r="L12" s="13">
        <v>40</v>
      </c>
      <c r="M12" s="13">
        <v>57</v>
      </c>
      <c r="N12" s="13"/>
      <c r="O12" s="9"/>
      <c r="P12" s="14"/>
      <c r="Q12" s="9">
        <f t="shared" ref="Q12:Q34" si="3">P12-L12</f>
        <v>-40</v>
      </c>
      <c r="R12" s="15"/>
      <c r="S12" s="9"/>
      <c r="T12" s="9">
        <v>78</v>
      </c>
      <c r="U12" s="9"/>
      <c r="V12" s="9"/>
      <c r="W12" s="14"/>
      <c r="X12" s="9">
        <f t="shared" ref="X12:X34" si="4">W12-S12</f>
        <v>0</v>
      </c>
      <c r="Y12" s="15"/>
      <c r="Z12" s="9">
        <v>29</v>
      </c>
      <c r="AA12" s="9">
        <v>100</v>
      </c>
      <c r="AB12" s="9">
        <v>100</v>
      </c>
      <c r="AC12" s="9">
        <v>80</v>
      </c>
      <c r="AD12" s="9">
        <v>70</v>
      </c>
      <c r="AE12" s="9"/>
      <c r="AF12" s="9"/>
      <c r="AG12" s="9"/>
      <c r="AH12" s="9"/>
      <c r="AI12" s="9"/>
      <c r="AJ12" s="14"/>
      <c r="AK12" s="9">
        <f t="shared" ref="AK12:AK34" si="5">AJ12-Z12</f>
        <v>-29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x14ac:dyDescent="0.2">
      <c r="A13" s="87" t="s">
        <v>289</v>
      </c>
      <c r="B13" s="87" t="s">
        <v>290</v>
      </c>
      <c r="C13" s="20">
        <v>1036</v>
      </c>
      <c r="D13" s="23">
        <v>994</v>
      </c>
      <c r="E13" s="18"/>
      <c r="F13" s="12"/>
      <c r="G13" s="13"/>
      <c r="H13" s="13" t="s">
        <v>5</v>
      </c>
      <c r="I13" s="13" t="s">
        <v>6</v>
      </c>
      <c r="J13" s="13"/>
      <c r="K13" s="4"/>
      <c r="L13" s="23">
        <v>47</v>
      </c>
      <c r="M13" s="13">
        <v>63</v>
      </c>
      <c r="N13" s="13"/>
      <c r="O13" s="9"/>
      <c r="P13" s="24"/>
      <c r="Q13" s="9">
        <f t="shared" si="3"/>
        <v>-47</v>
      </c>
      <c r="R13" s="15"/>
      <c r="S13" s="20"/>
      <c r="T13" s="9">
        <v>91</v>
      </c>
      <c r="U13" s="9"/>
      <c r="V13" s="9"/>
      <c r="W13" s="24"/>
      <c r="X13" s="9">
        <f t="shared" si="4"/>
        <v>0</v>
      </c>
      <c r="Y13" s="15"/>
      <c r="Z13" s="20">
        <v>52</v>
      </c>
      <c r="AA13" s="9">
        <v>100</v>
      </c>
      <c r="AB13" s="9">
        <v>100</v>
      </c>
      <c r="AC13" s="9">
        <v>92</v>
      </c>
      <c r="AD13" s="9">
        <v>70</v>
      </c>
      <c r="AE13" s="9"/>
      <c r="AF13" s="9"/>
      <c r="AG13" s="9"/>
      <c r="AH13" s="9"/>
      <c r="AI13" s="9"/>
      <c r="AJ13" s="14"/>
      <c r="AK13" s="9">
        <f t="shared" si="5"/>
        <v>-52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x14ac:dyDescent="0.2">
      <c r="A14" s="82" t="s">
        <v>291</v>
      </c>
      <c r="B14" s="82" t="s">
        <v>292</v>
      </c>
      <c r="C14" s="13">
        <v>966</v>
      </c>
      <c r="D14" s="13">
        <v>889</v>
      </c>
      <c r="E14" s="18"/>
      <c r="F14" s="25"/>
      <c r="G14" s="13"/>
      <c r="H14" s="13" t="s">
        <v>4</v>
      </c>
      <c r="I14" s="13" t="s">
        <v>5</v>
      </c>
      <c r="J14" s="13"/>
      <c r="K14" s="4"/>
      <c r="L14" s="13">
        <v>33</v>
      </c>
      <c r="M14" s="13">
        <v>63</v>
      </c>
      <c r="N14" s="13"/>
      <c r="O14" s="9"/>
      <c r="P14" s="14"/>
      <c r="Q14" s="9">
        <f t="shared" si="3"/>
        <v>-33</v>
      </c>
      <c r="R14" s="15"/>
      <c r="S14" s="9"/>
      <c r="T14" s="9">
        <v>78</v>
      </c>
      <c r="U14" s="9"/>
      <c r="V14" s="9"/>
      <c r="W14" s="14"/>
      <c r="X14" s="9">
        <f t="shared" si="4"/>
        <v>0</v>
      </c>
      <c r="Y14" s="15"/>
      <c r="Z14" s="9">
        <v>26</v>
      </c>
      <c r="AA14" s="9">
        <v>100</v>
      </c>
      <c r="AB14" s="9">
        <v>29</v>
      </c>
      <c r="AC14" s="9">
        <v>72</v>
      </c>
      <c r="AD14" s="9">
        <v>60</v>
      </c>
      <c r="AE14" s="9"/>
      <c r="AF14" s="9"/>
      <c r="AG14" s="9"/>
      <c r="AH14" s="9"/>
      <c r="AI14" s="9"/>
      <c r="AJ14" s="14"/>
      <c r="AK14" s="9">
        <f t="shared" si="5"/>
        <v>-26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x14ac:dyDescent="0.2">
      <c r="A15" s="82" t="s">
        <v>293</v>
      </c>
      <c r="B15" s="82" t="s">
        <v>294</v>
      </c>
      <c r="C15" s="13">
        <v>952</v>
      </c>
      <c r="D15" s="13">
        <v>1037</v>
      </c>
      <c r="E15" s="18"/>
      <c r="F15" s="12"/>
      <c r="G15" s="13"/>
      <c r="H15" s="13" t="s">
        <v>40</v>
      </c>
      <c r="I15" s="13" t="s">
        <v>5</v>
      </c>
      <c r="J15" s="13"/>
      <c r="K15" s="4"/>
      <c r="L15" s="13">
        <v>50</v>
      </c>
      <c r="M15" s="13">
        <v>57</v>
      </c>
      <c r="N15" s="13"/>
      <c r="O15" s="9"/>
      <c r="P15" s="14"/>
      <c r="Q15" s="9">
        <f t="shared" si="3"/>
        <v>-50</v>
      </c>
      <c r="R15" s="15"/>
      <c r="S15" s="9"/>
      <c r="T15" s="9">
        <v>81</v>
      </c>
      <c r="U15" s="9"/>
      <c r="V15" s="9"/>
      <c r="W15" s="14"/>
      <c r="X15" s="9">
        <f t="shared" si="4"/>
        <v>0</v>
      </c>
      <c r="Y15" s="15"/>
      <c r="Z15" s="9">
        <v>29</v>
      </c>
      <c r="AA15" s="9">
        <v>100</v>
      </c>
      <c r="AB15" s="9">
        <v>41</v>
      </c>
      <c r="AC15" s="9">
        <v>80</v>
      </c>
      <c r="AD15" s="9">
        <v>70</v>
      </c>
      <c r="AE15" s="9"/>
      <c r="AF15" s="9"/>
      <c r="AG15" s="9"/>
      <c r="AH15" s="9"/>
      <c r="AI15" s="9"/>
      <c r="AJ15" s="14"/>
      <c r="AK15" s="9">
        <f t="shared" si="5"/>
        <v>-29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x14ac:dyDescent="0.2">
      <c r="A16" s="82" t="s">
        <v>295</v>
      </c>
      <c r="B16" s="82" t="s">
        <v>296</v>
      </c>
      <c r="C16" s="13">
        <v>1156</v>
      </c>
      <c r="D16" s="13">
        <v>1157</v>
      </c>
      <c r="E16" s="18"/>
      <c r="F16" s="25"/>
      <c r="G16" s="13"/>
      <c r="H16" s="13" t="s">
        <v>6</v>
      </c>
      <c r="I16" s="13" t="s">
        <v>7</v>
      </c>
      <c r="J16" s="13"/>
      <c r="K16" s="4"/>
      <c r="L16" s="13">
        <v>57</v>
      </c>
      <c r="M16" s="13"/>
      <c r="N16" s="13"/>
      <c r="O16" s="9"/>
      <c r="P16" s="14"/>
      <c r="Q16" s="9">
        <f t="shared" si="3"/>
        <v>-57</v>
      </c>
      <c r="R16" s="15"/>
      <c r="S16" s="9"/>
      <c r="T16" s="9">
        <v>84</v>
      </c>
      <c r="U16" s="9"/>
      <c r="V16" s="9"/>
      <c r="W16" s="14"/>
      <c r="X16" s="9">
        <f t="shared" si="4"/>
        <v>0</v>
      </c>
      <c r="Y16" s="15"/>
      <c r="Z16" s="9">
        <v>81</v>
      </c>
      <c r="AA16" s="9">
        <v>100</v>
      </c>
      <c r="AB16" s="9">
        <v>100</v>
      </c>
      <c r="AC16" s="9">
        <v>100</v>
      </c>
      <c r="AD16" s="9">
        <v>100</v>
      </c>
      <c r="AE16" s="9"/>
      <c r="AF16" s="9"/>
      <c r="AG16" s="9"/>
      <c r="AH16" s="9"/>
      <c r="AI16" s="9"/>
      <c r="AJ16" s="14"/>
      <c r="AK16" s="9">
        <f t="shared" si="5"/>
        <v>-81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x14ac:dyDescent="0.2">
      <c r="A17" s="82" t="s">
        <v>297</v>
      </c>
      <c r="B17" s="82" t="s">
        <v>298</v>
      </c>
      <c r="C17" s="13">
        <v>1274</v>
      </c>
      <c r="D17" s="13">
        <v>1268</v>
      </c>
      <c r="E17" s="18"/>
      <c r="F17" s="12"/>
      <c r="G17" s="13"/>
      <c r="H17" s="13" t="s">
        <v>6</v>
      </c>
      <c r="I17" s="13" t="s">
        <v>7</v>
      </c>
      <c r="J17" s="13"/>
      <c r="K17" s="4"/>
      <c r="L17" s="13">
        <v>70</v>
      </c>
      <c r="M17" s="13">
        <v>80</v>
      </c>
      <c r="N17" s="13"/>
      <c r="O17" s="9"/>
      <c r="P17" s="14"/>
      <c r="Q17" s="9">
        <f t="shared" si="3"/>
        <v>-70</v>
      </c>
      <c r="R17" s="15"/>
      <c r="S17" s="9"/>
      <c r="T17" s="9">
        <v>94</v>
      </c>
      <c r="U17" s="9"/>
      <c r="V17" s="9"/>
      <c r="W17" s="14"/>
      <c r="X17" s="9">
        <f t="shared" si="4"/>
        <v>0</v>
      </c>
      <c r="Y17" s="15"/>
      <c r="Z17" s="9">
        <v>32</v>
      </c>
      <c r="AA17" s="9">
        <v>100</v>
      </c>
      <c r="AB17" s="9">
        <v>94</v>
      </c>
      <c r="AC17" s="9">
        <v>72</v>
      </c>
      <c r="AD17" s="9">
        <v>80</v>
      </c>
      <c r="AE17" s="9"/>
      <c r="AF17" s="9"/>
      <c r="AG17" s="9"/>
      <c r="AH17" s="9"/>
      <c r="AI17" s="9"/>
      <c r="AJ17" s="14"/>
      <c r="AK17" s="9">
        <f t="shared" si="5"/>
        <v>-32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x14ac:dyDescent="0.2">
      <c r="A18" s="82" t="s">
        <v>299</v>
      </c>
      <c r="B18" s="82" t="s">
        <v>300</v>
      </c>
      <c r="C18" s="13">
        <v>993</v>
      </c>
      <c r="D18" s="13">
        <v>1072</v>
      </c>
      <c r="E18" s="18"/>
      <c r="F18" s="25"/>
      <c r="G18" s="13"/>
      <c r="H18" s="13" t="s">
        <v>6</v>
      </c>
      <c r="I18" s="13" t="s">
        <v>7</v>
      </c>
      <c r="J18" s="13"/>
      <c r="K18" s="4"/>
      <c r="L18" s="13">
        <v>67</v>
      </c>
      <c r="M18" s="13">
        <v>77</v>
      </c>
      <c r="N18" s="13"/>
      <c r="O18" s="9"/>
      <c r="P18" s="14"/>
      <c r="Q18" s="9">
        <f t="shared" si="3"/>
        <v>-67</v>
      </c>
      <c r="R18" s="15"/>
      <c r="S18" s="9"/>
      <c r="T18" s="9">
        <v>84</v>
      </c>
      <c r="U18" s="9"/>
      <c r="V18" s="9"/>
      <c r="W18" s="14"/>
      <c r="X18" s="9">
        <f t="shared" si="4"/>
        <v>0</v>
      </c>
      <c r="Y18" s="15"/>
      <c r="Z18" s="9">
        <v>32</v>
      </c>
      <c r="AA18" s="9">
        <v>100</v>
      </c>
      <c r="AB18" s="9">
        <v>100</v>
      </c>
      <c r="AC18" s="9">
        <v>84</v>
      </c>
      <c r="AD18" s="9">
        <v>80</v>
      </c>
      <c r="AE18" s="9"/>
      <c r="AF18" s="9"/>
      <c r="AG18" s="9"/>
      <c r="AH18" s="9"/>
      <c r="AI18" s="9"/>
      <c r="AJ18" s="14"/>
      <c r="AK18" s="9">
        <f t="shared" si="5"/>
        <v>-32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">
      <c r="A19" s="82" t="s">
        <v>204</v>
      </c>
      <c r="B19" s="82" t="s">
        <v>114</v>
      </c>
      <c r="C19" s="13">
        <v>1104</v>
      </c>
      <c r="D19" s="13">
        <v>1140</v>
      </c>
      <c r="E19" s="27"/>
      <c r="F19" s="25"/>
      <c r="G19" s="13"/>
      <c r="H19" s="13" t="s">
        <v>6</v>
      </c>
      <c r="I19" s="13" t="s">
        <v>7</v>
      </c>
      <c r="J19" s="13"/>
      <c r="K19" s="4"/>
      <c r="L19" s="13">
        <v>60</v>
      </c>
      <c r="M19" s="13">
        <v>77</v>
      </c>
      <c r="N19" s="13"/>
      <c r="O19" s="9"/>
      <c r="P19" s="14"/>
      <c r="Q19" s="9">
        <f t="shared" si="3"/>
        <v>-60</v>
      </c>
      <c r="R19" s="15"/>
      <c r="S19" s="9"/>
      <c r="T19" s="9">
        <v>91</v>
      </c>
      <c r="U19" s="9"/>
      <c r="V19" s="9"/>
      <c r="W19" s="14"/>
      <c r="X19" s="9">
        <f t="shared" si="4"/>
        <v>0</v>
      </c>
      <c r="Y19" s="15"/>
      <c r="Z19" s="9">
        <v>26</v>
      </c>
      <c r="AA19" s="9">
        <v>100</v>
      </c>
      <c r="AB19" s="9">
        <v>100</v>
      </c>
      <c r="AC19" s="9">
        <v>92</v>
      </c>
      <c r="AD19" s="9">
        <v>80</v>
      </c>
      <c r="AE19" s="9"/>
      <c r="AF19" s="9"/>
      <c r="AG19" s="9"/>
      <c r="AH19" s="9"/>
      <c r="AI19" s="9"/>
      <c r="AJ19" s="14"/>
      <c r="AK19" s="9">
        <f t="shared" si="5"/>
        <v>-26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x14ac:dyDescent="0.2">
      <c r="A20" s="87" t="s">
        <v>301</v>
      </c>
      <c r="B20" s="87" t="s">
        <v>302</v>
      </c>
      <c r="C20" s="13">
        <v>1390</v>
      </c>
      <c r="D20" s="13">
        <v>1406</v>
      </c>
      <c r="E20" s="18"/>
      <c r="F20" s="25"/>
      <c r="G20" s="13"/>
      <c r="H20" s="13" t="s">
        <v>6</v>
      </c>
      <c r="I20" s="13" t="s">
        <v>45</v>
      </c>
      <c r="J20" s="13"/>
      <c r="K20" s="4"/>
      <c r="L20" s="13">
        <v>73</v>
      </c>
      <c r="M20" s="13">
        <v>93</v>
      </c>
      <c r="N20" s="13"/>
      <c r="O20" s="9"/>
      <c r="P20" s="14"/>
      <c r="Q20" s="9">
        <f t="shared" si="3"/>
        <v>-73</v>
      </c>
      <c r="R20" s="15"/>
      <c r="S20" s="9"/>
      <c r="T20" s="9">
        <v>97</v>
      </c>
      <c r="U20" s="9"/>
      <c r="V20" s="9"/>
      <c r="W20" s="14"/>
      <c r="X20" s="9">
        <f t="shared" si="4"/>
        <v>0</v>
      </c>
      <c r="Y20" s="15"/>
      <c r="Z20" s="9">
        <v>61</v>
      </c>
      <c r="AA20" s="9">
        <v>100</v>
      </c>
      <c r="AB20" s="9">
        <v>100</v>
      </c>
      <c r="AC20" s="9">
        <v>100</v>
      </c>
      <c r="AD20" s="9">
        <v>100</v>
      </c>
      <c r="AE20" s="9"/>
      <c r="AF20" s="9"/>
      <c r="AG20" s="9"/>
      <c r="AH20" s="9"/>
      <c r="AI20" s="9"/>
      <c r="AJ20" s="14"/>
      <c r="AK20" s="9">
        <f t="shared" si="5"/>
        <v>-61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2">
      <c r="A21" s="87" t="s">
        <v>303</v>
      </c>
      <c r="B21" s="87" t="s">
        <v>37</v>
      </c>
      <c r="C21" s="13">
        <v>849</v>
      </c>
      <c r="D21" s="13">
        <v>964</v>
      </c>
      <c r="E21" s="18"/>
      <c r="F21" s="12"/>
      <c r="G21" s="13"/>
      <c r="H21" s="13" t="s">
        <v>5</v>
      </c>
      <c r="I21" s="13" t="s">
        <v>6</v>
      </c>
      <c r="J21" s="13"/>
      <c r="K21" s="4"/>
      <c r="L21" s="13">
        <v>30</v>
      </c>
      <c r="M21" s="13">
        <v>60</v>
      </c>
      <c r="N21" s="13"/>
      <c r="O21" s="9"/>
      <c r="P21" s="14"/>
      <c r="Q21" s="9">
        <f t="shared" si="3"/>
        <v>-30</v>
      </c>
      <c r="R21" s="15"/>
      <c r="S21" s="9"/>
      <c r="T21" s="9">
        <v>84</v>
      </c>
      <c r="U21" s="9"/>
      <c r="V21" s="9"/>
      <c r="W21" s="14"/>
      <c r="X21" s="9">
        <f t="shared" si="4"/>
        <v>0</v>
      </c>
      <c r="Y21" s="15"/>
      <c r="Z21" s="9">
        <v>39</v>
      </c>
      <c r="AA21" s="9">
        <v>100</v>
      </c>
      <c r="AB21" s="9">
        <v>41</v>
      </c>
      <c r="AC21" s="9">
        <v>84</v>
      </c>
      <c r="AD21" s="9">
        <v>80</v>
      </c>
      <c r="AE21" s="9"/>
      <c r="AF21" s="9"/>
      <c r="AG21" s="9"/>
      <c r="AH21" s="9"/>
      <c r="AI21" s="9"/>
      <c r="AJ21" s="14"/>
      <c r="AK21" s="9">
        <f t="shared" si="5"/>
        <v>-39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x14ac:dyDescent="0.2">
      <c r="A22" s="16"/>
      <c r="B22" s="17"/>
      <c r="C22" s="13"/>
      <c r="D22" s="13"/>
      <c r="E22" s="18"/>
      <c r="F22" s="12"/>
      <c r="G22" s="13"/>
      <c r="H22" s="13"/>
      <c r="I22" s="13"/>
      <c r="J22" s="13"/>
      <c r="K22" s="4"/>
      <c r="L22" s="13"/>
      <c r="M22" s="13"/>
      <c r="N22" s="13"/>
      <c r="O22" s="9"/>
      <c r="P22" s="14"/>
      <c r="Q22" s="9">
        <f t="shared" si="3"/>
        <v>0</v>
      </c>
      <c r="R22" s="15"/>
      <c r="S22" s="9"/>
      <c r="T22" s="9"/>
      <c r="U22" s="9"/>
      <c r="V22" s="9"/>
      <c r="W22" s="14"/>
      <c r="X22" s="9">
        <f t="shared" si="4"/>
        <v>0</v>
      </c>
      <c r="Y22" s="15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4"/>
      <c r="AK22" s="9">
        <f t="shared" si="5"/>
        <v>0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x14ac:dyDescent="0.2">
      <c r="A23" s="16"/>
      <c r="B23" s="17"/>
      <c r="C23" s="13"/>
      <c r="D23" s="26"/>
      <c r="E23" s="18"/>
      <c r="F23" s="12"/>
      <c r="G23" s="13"/>
      <c r="H23" s="13"/>
      <c r="I23" s="13"/>
      <c r="J23" s="13"/>
      <c r="K23" s="4"/>
      <c r="L23" s="13"/>
      <c r="M23" s="13"/>
      <c r="N23" s="13"/>
      <c r="O23" s="9"/>
      <c r="P23" s="14"/>
      <c r="Q23" s="9">
        <f t="shared" si="3"/>
        <v>0</v>
      </c>
      <c r="R23" s="15"/>
      <c r="S23" s="9"/>
      <c r="T23" s="9"/>
      <c r="U23" s="9"/>
      <c r="V23" s="9"/>
      <c r="W23" s="14"/>
      <c r="X23" s="9">
        <f t="shared" si="4"/>
        <v>0</v>
      </c>
      <c r="Y23" s="15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4"/>
      <c r="AK23" s="9">
        <f t="shared" si="5"/>
        <v>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x14ac:dyDescent="0.2">
      <c r="A24" s="16"/>
      <c r="B24" s="17"/>
      <c r="C24" s="13"/>
      <c r="D24" s="13"/>
      <c r="E24" s="18"/>
      <c r="F24" s="12"/>
      <c r="G24" s="13"/>
      <c r="H24" s="13"/>
      <c r="I24" s="13"/>
      <c r="J24" s="13"/>
      <c r="K24" s="4"/>
      <c r="L24" s="13"/>
      <c r="M24" s="13"/>
      <c r="N24" s="13"/>
      <c r="O24" s="9"/>
      <c r="P24" s="14"/>
      <c r="Q24" s="9">
        <f t="shared" si="3"/>
        <v>0</v>
      </c>
      <c r="R24" s="15"/>
      <c r="S24" s="9"/>
      <c r="T24" s="9"/>
      <c r="U24" s="9"/>
      <c r="V24" s="9"/>
      <c r="W24" s="14"/>
      <c r="X24" s="9">
        <f t="shared" si="4"/>
        <v>0</v>
      </c>
      <c r="Y24" s="15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4"/>
      <c r="AK24" s="9">
        <f t="shared" si="5"/>
        <v>0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x14ac:dyDescent="0.2">
      <c r="A25" s="16"/>
      <c r="B25" s="17"/>
      <c r="C25" s="13"/>
      <c r="D25" s="26"/>
      <c r="E25" s="18"/>
      <c r="F25" s="12"/>
      <c r="G25" s="13"/>
      <c r="H25" s="13"/>
      <c r="I25" s="13"/>
      <c r="J25" s="13"/>
      <c r="K25" s="4"/>
      <c r="L25" s="13"/>
      <c r="M25" s="13"/>
      <c r="N25" s="13"/>
      <c r="O25" s="9"/>
      <c r="P25" s="14"/>
      <c r="Q25" s="9">
        <f t="shared" si="3"/>
        <v>0</v>
      </c>
      <c r="R25" s="15"/>
      <c r="S25" s="9"/>
      <c r="T25" s="9"/>
      <c r="U25" s="9"/>
      <c r="V25" s="9"/>
      <c r="W25" s="14"/>
      <c r="X25" s="9">
        <f t="shared" si="4"/>
        <v>0</v>
      </c>
      <c r="Y25" s="15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4"/>
      <c r="AK25" s="9">
        <f t="shared" si="5"/>
        <v>0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x14ac:dyDescent="0.2">
      <c r="A26" s="16"/>
      <c r="B26" s="17"/>
      <c r="C26" s="13"/>
      <c r="D26" s="26"/>
      <c r="E26" s="18"/>
      <c r="F26" s="25"/>
      <c r="G26" s="13"/>
      <c r="H26" s="13"/>
      <c r="I26" s="13"/>
      <c r="J26" s="13"/>
      <c r="K26" s="4"/>
      <c r="L26" s="13"/>
      <c r="M26" s="13"/>
      <c r="N26" s="13"/>
      <c r="O26" s="9"/>
      <c r="P26" s="14"/>
      <c r="Q26" s="9">
        <f t="shared" si="3"/>
        <v>0</v>
      </c>
      <c r="R26" s="15"/>
      <c r="S26" s="9"/>
      <c r="T26" s="9"/>
      <c r="U26" s="9"/>
      <c r="V26" s="9"/>
      <c r="W26" s="14"/>
      <c r="X26" s="9">
        <f t="shared" si="4"/>
        <v>0</v>
      </c>
      <c r="Y26" s="15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4"/>
      <c r="AK26" s="9">
        <f t="shared" si="5"/>
        <v>0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">
      <c r="A27" s="16"/>
      <c r="B27" s="17"/>
      <c r="C27" s="13"/>
      <c r="D27" s="13"/>
      <c r="E27" s="18"/>
      <c r="F27" s="25"/>
      <c r="G27" s="13"/>
      <c r="H27" s="13"/>
      <c r="I27" s="13"/>
      <c r="J27" s="13"/>
      <c r="K27" s="4"/>
      <c r="L27" s="13"/>
      <c r="M27" s="13"/>
      <c r="N27" s="13"/>
      <c r="O27" s="9"/>
      <c r="P27" s="14"/>
      <c r="Q27" s="9">
        <f t="shared" si="3"/>
        <v>0</v>
      </c>
      <c r="R27" s="15"/>
      <c r="S27" s="9"/>
      <c r="T27" s="9"/>
      <c r="U27" s="9"/>
      <c r="V27" s="9"/>
      <c r="W27" s="14"/>
      <c r="X27" s="9">
        <f t="shared" si="4"/>
        <v>0</v>
      </c>
      <c r="Y27" s="15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4"/>
      <c r="AK27" s="9">
        <f t="shared" si="5"/>
        <v>0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x14ac:dyDescent="0.2">
      <c r="A28" s="16"/>
      <c r="B28" s="17"/>
      <c r="C28" s="13"/>
      <c r="D28" s="13"/>
      <c r="E28" s="18"/>
      <c r="F28" s="12"/>
      <c r="G28" s="13"/>
      <c r="H28" s="13"/>
      <c r="I28" s="13"/>
      <c r="J28" s="13"/>
      <c r="K28" s="4"/>
      <c r="L28" s="13"/>
      <c r="M28" s="13"/>
      <c r="N28" s="13"/>
      <c r="O28" s="9"/>
      <c r="P28" s="14"/>
      <c r="Q28" s="9">
        <f t="shared" si="3"/>
        <v>0</v>
      </c>
      <c r="R28" s="15"/>
      <c r="S28" s="9"/>
      <c r="T28" s="9"/>
      <c r="U28" s="9"/>
      <c r="V28" s="9"/>
      <c r="W28" s="14"/>
      <c r="X28" s="9">
        <f t="shared" si="4"/>
        <v>0</v>
      </c>
      <c r="Y28" s="15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4"/>
      <c r="AK28" s="9">
        <f t="shared" si="5"/>
        <v>0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x14ac:dyDescent="0.2">
      <c r="A29" s="22"/>
      <c r="B29" s="28"/>
      <c r="C29" s="13"/>
      <c r="D29" s="13"/>
      <c r="E29" s="18"/>
      <c r="F29" s="12"/>
      <c r="G29" s="13"/>
      <c r="H29" s="13"/>
      <c r="I29" s="13"/>
      <c r="J29" s="13"/>
      <c r="K29" s="4"/>
      <c r="L29" s="13"/>
      <c r="M29" s="13"/>
      <c r="N29" s="13"/>
      <c r="O29" s="9"/>
      <c r="P29" s="14"/>
      <c r="Q29" s="9">
        <f t="shared" si="3"/>
        <v>0</v>
      </c>
      <c r="R29" s="15"/>
      <c r="S29" s="9"/>
      <c r="T29" s="9"/>
      <c r="U29" s="9"/>
      <c r="V29" s="9"/>
      <c r="W29" s="14"/>
      <c r="X29" s="9">
        <f t="shared" si="4"/>
        <v>0</v>
      </c>
      <c r="Y29" s="1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4"/>
      <c r="AK29" s="9">
        <f t="shared" si="5"/>
        <v>0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">
      <c r="A30" s="22"/>
      <c r="B30" s="28"/>
      <c r="C30" s="13"/>
      <c r="D30" s="13"/>
      <c r="E30" s="18"/>
      <c r="F30" s="12"/>
      <c r="G30" s="13"/>
      <c r="H30" s="13"/>
      <c r="I30" s="13"/>
      <c r="J30" s="13"/>
      <c r="K30" s="4"/>
      <c r="L30" s="13"/>
      <c r="M30" s="13"/>
      <c r="N30" s="13"/>
      <c r="O30" s="9"/>
      <c r="P30" s="14"/>
      <c r="Q30" s="9">
        <f t="shared" si="3"/>
        <v>0</v>
      </c>
      <c r="R30" s="15"/>
      <c r="S30" s="9"/>
      <c r="T30" s="9"/>
      <c r="U30" s="9"/>
      <c r="V30" s="9"/>
      <c r="W30" s="14"/>
      <c r="X30" s="9">
        <f t="shared" si="4"/>
        <v>0</v>
      </c>
      <c r="Y30" s="15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4"/>
      <c r="AK30" s="9">
        <f t="shared" si="5"/>
        <v>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2">
      <c r="A31" s="22"/>
      <c r="B31" s="28"/>
      <c r="C31" s="13"/>
      <c r="D31" s="13"/>
      <c r="E31" s="18"/>
      <c r="F31" s="12"/>
      <c r="G31" s="13"/>
      <c r="H31" s="13"/>
      <c r="I31" s="13"/>
      <c r="J31" s="13"/>
      <c r="K31" s="4"/>
      <c r="L31" s="13"/>
      <c r="M31" s="13"/>
      <c r="N31" s="13"/>
      <c r="O31" s="9"/>
      <c r="P31" s="14"/>
      <c r="Q31" s="9">
        <f t="shared" si="3"/>
        <v>0</v>
      </c>
      <c r="R31" s="15"/>
      <c r="S31" s="9"/>
      <c r="T31" s="9"/>
      <c r="U31" s="9"/>
      <c r="V31" s="9"/>
      <c r="W31" s="14"/>
      <c r="X31" s="9">
        <f t="shared" si="4"/>
        <v>0</v>
      </c>
      <c r="Y31" s="1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4"/>
      <c r="AK31" s="9">
        <f t="shared" si="5"/>
        <v>0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2">
      <c r="A32" s="22"/>
      <c r="B32" s="28"/>
      <c r="C32" s="13"/>
      <c r="D32" s="13"/>
      <c r="E32" s="18"/>
      <c r="F32" s="12"/>
      <c r="G32" s="13"/>
      <c r="H32" s="13"/>
      <c r="I32" s="13"/>
      <c r="J32" s="13"/>
      <c r="K32" s="4"/>
      <c r="L32" s="13"/>
      <c r="M32" s="13"/>
      <c r="N32" s="13"/>
      <c r="O32" s="9"/>
      <c r="P32" s="14"/>
      <c r="Q32" s="9">
        <f t="shared" si="3"/>
        <v>0</v>
      </c>
      <c r="R32" s="15"/>
      <c r="S32" s="9"/>
      <c r="T32" s="9"/>
      <c r="U32" s="9"/>
      <c r="V32" s="9"/>
      <c r="W32" s="14"/>
      <c r="X32" s="9">
        <f t="shared" si="4"/>
        <v>0</v>
      </c>
      <c r="Y32" s="1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4"/>
      <c r="AK32" s="9">
        <f t="shared" si="5"/>
        <v>0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2">
      <c r="A33" s="22"/>
      <c r="B33" s="28"/>
      <c r="C33" s="13"/>
      <c r="D33" s="13"/>
      <c r="E33" s="18"/>
      <c r="F33" s="12"/>
      <c r="G33" s="13"/>
      <c r="H33" s="13"/>
      <c r="I33" s="13"/>
      <c r="J33" s="13"/>
      <c r="K33" s="4"/>
      <c r="L33" s="13"/>
      <c r="M33" s="13"/>
      <c r="N33" s="13"/>
      <c r="O33" s="9"/>
      <c r="P33" s="9"/>
      <c r="Q33" s="9">
        <f t="shared" si="3"/>
        <v>0</v>
      </c>
      <c r="R33" s="15"/>
      <c r="S33" s="9"/>
      <c r="T33" s="9"/>
      <c r="U33" s="9"/>
      <c r="V33" s="9"/>
      <c r="W33" s="9"/>
      <c r="X33" s="9">
        <f t="shared" si="4"/>
        <v>0</v>
      </c>
      <c r="Y33" s="1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>
        <f t="shared" si="5"/>
        <v>0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x14ac:dyDescent="0.2">
      <c r="A34" s="22"/>
      <c r="B34" s="28"/>
      <c r="C34" s="13"/>
      <c r="D34" s="13"/>
      <c r="E34" s="18"/>
      <c r="F34" s="12"/>
      <c r="G34" s="13"/>
      <c r="H34" s="13"/>
      <c r="I34" s="13"/>
      <c r="J34" s="13"/>
      <c r="K34" s="4"/>
      <c r="L34" s="13"/>
      <c r="M34" s="13"/>
      <c r="N34" s="13"/>
      <c r="O34" s="24"/>
      <c r="P34" s="24"/>
      <c r="Q34" s="9">
        <f t="shared" si="3"/>
        <v>0</v>
      </c>
      <c r="R34" s="29"/>
      <c r="S34" s="30"/>
      <c r="T34" s="30"/>
      <c r="U34" s="30"/>
      <c r="V34" s="24"/>
      <c r="W34" s="24"/>
      <c r="X34" s="9">
        <f t="shared" si="4"/>
        <v>0</v>
      </c>
      <c r="Y34" s="29"/>
      <c r="Z34" s="30"/>
      <c r="AA34" s="30"/>
      <c r="AB34" s="30"/>
      <c r="AC34" s="24"/>
      <c r="AD34" s="24"/>
      <c r="AE34" s="24"/>
      <c r="AF34" s="24"/>
      <c r="AG34" s="24"/>
      <c r="AH34" s="24"/>
      <c r="AI34" s="24"/>
      <c r="AJ34" s="24"/>
      <c r="AK34" s="9">
        <f t="shared" si="5"/>
        <v>0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x14ac:dyDescent="0.2">
      <c r="B35" s="31" t="s">
        <v>95</v>
      </c>
      <c r="C35" s="32">
        <f t="shared" ref="C35:E35" si="6">AVERAGE(C4:C34)</f>
        <v>1044.5882352941176</v>
      </c>
      <c r="D35" s="32">
        <f t="shared" si="6"/>
        <v>1073.2941176470588</v>
      </c>
      <c r="E35" s="32" t="e">
        <f t="shared" si="6"/>
        <v>#DIV/0!</v>
      </c>
      <c r="F35" s="12"/>
      <c r="G35" s="4"/>
      <c r="H35" s="4"/>
      <c r="I35" s="4"/>
      <c r="J35" s="4"/>
      <c r="K35" s="4"/>
      <c r="L35" s="32">
        <f t="shared" ref="L35:Q35" si="7">AVERAGE(L4:L34)</f>
        <v>52.176470588235297</v>
      </c>
      <c r="M35" s="32">
        <f t="shared" si="7"/>
        <v>71.625</v>
      </c>
      <c r="N35" s="32" t="e">
        <f t="shared" si="7"/>
        <v>#DIV/0!</v>
      </c>
      <c r="O35" s="32" t="e">
        <f t="shared" si="7"/>
        <v>#DIV/0!</v>
      </c>
      <c r="P35" s="32" t="e">
        <f t="shared" si="7"/>
        <v>#DIV/0!</v>
      </c>
      <c r="Q35" s="32">
        <f t="shared" si="7"/>
        <v>-29.566666666666666</v>
      </c>
      <c r="R35" s="29"/>
      <c r="S35" s="32" t="e">
        <f t="shared" ref="S35:X35" si="8">AVERAGE(S4:S34)</f>
        <v>#DIV/0!</v>
      </c>
      <c r="T35" s="32">
        <f t="shared" si="8"/>
        <v>82.529411764705884</v>
      </c>
      <c r="U35" s="32" t="e">
        <f t="shared" si="8"/>
        <v>#DIV/0!</v>
      </c>
      <c r="V35" s="32" t="e">
        <f t="shared" si="8"/>
        <v>#DIV/0!</v>
      </c>
      <c r="W35" s="32" t="e">
        <f t="shared" si="8"/>
        <v>#DIV/0!</v>
      </c>
      <c r="X35" s="32">
        <f t="shared" si="8"/>
        <v>0</v>
      </c>
      <c r="Y35" s="29"/>
      <c r="Z35" s="32">
        <f t="shared" ref="Z35:AC35" si="9">AVERAGE(Z4:Z34)</f>
        <v>36.176470588235297</v>
      </c>
      <c r="AA35" s="32">
        <f t="shared" si="9"/>
        <v>100</v>
      </c>
      <c r="AB35" s="32">
        <f t="shared" si="9"/>
        <v>84.411764705882348</v>
      </c>
      <c r="AC35" s="32">
        <f t="shared" si="9"/>
        <v>87.529411764705884</v>
      </c>
      <c r="AD35" s="32"/>
      <c r="AE35" s="32"/>
      <c r="AF35" s="32"/>
      <c r="AG35" s="32"/>
      <c r="AH35" s="32"/>
      <c r="AI35" s="32"/>
      <c r="AJ35" s="32" t="e">
        <f t="shared" ref="AJ35:AK35" si="10">AVERAGE(AJ4:AJ34)</f>
        <v>#DIV/0!</v>
      </c>
      <c r="AK35" s="32">
        <f t="shared" si="10"/>
        <v>-20.5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x14ac:dyDescent="0.2">
      <c r="B36" s="33" t="s">
        <v>96</v>
      </c>
      <c r="C36" s="34">
        <f t="shared" ref="C36:E36" ca="1" si="11">COUNTA(valuesByColor("#a4c2f4", "#000000",C4:C34))</f>
        <v>1</v>
      </c>
      <c r="D36" s="34">
        <f t="shared" ca="1" si="11"/>
        <v>1</v>
      </c>
      <c r="E36" s="34">
        <f t="shared" ca="1" si="11"/>
        <v>1</v>
      </c>
      <c r="F36" s="12"/>
      <c r="G36" s="34">
        <f t="shared" ref="G36:J36" ca="1" si="12">COUNTA(valuesByColor("#a4c2f4", "#000000",G4:G34))</f>
        <v>1</v>
      </c>
      <c r="H36" s="34">
        <f t="shared" ca="1" si="12"/>
        <v>1</v>
      </c>
      <c r="I36" s="34">
        <f t="shared" ca="1" si="12"/>
        <v>1</v>
      </c>
      <c r="J36" s="34">
        <f t="shared" ca="1" si="12"/>
        <v>1</v>
      </c>
      <c r="K36" s="4"/>
      <c r="L36" s="34">
        <f t="shared" ref="L36:Q36" ca="1" si="13">COUNTA(valuesByColor("#a4c2f4", "#000000",L4:L34))</f>
        <v>1</v>
      </c>
      <c r="M36" s="34">
        <f t="shared" ca="1" si="13"/>
        <v>1</v>
      </c>
      <c r="N36" s="34">
        <f t="shared" ca="1" si="13"/>
        <v>1</v>
      </c>
      <c r="O36" s="34">
        <f t="shared" ca="1" si="13"/>
        <v>1</v>
      </c>
      <c r="P36" s="34">
        <f t="shared" ca="1" si="13"/>
        <v>1</v>
      </c>
      <c r="Q36" s="34">
        <f t="shared" ca="1" si="13"/>
        <v>1</v>
      </c>
      <c r="R36" s="29"/>
      <c r="S36" s="34">
        <f t="shared" ref="S36:X36" ca="1" si="14">COUNTA(valuesByColor("#a4c2f4", "#000000",S4:S34))</f>
        <v>1</v>
      </c>
      <c r="T36" s="34">
        <f t="shared" ca="1" si="14"/>
        <v>1</v>
      </c>
      <c r="U36" s="34">
        <f t="shared" ca="1" si="14"/>
        <v>1</v>
      </c>
      <c r="V36" s="34">
        <f t="shared" ca="1" si="14"/>
        <v>1</v>
      </c>
      <c r="W36" s="34">
        <f t="shared" ca="1" si="14"/>
        <v>1</v>
      </c>
      <c r="X36" s="34">
        <f t="shared" ca="1" si="14"/>
        <v>1</v>
      </c>
      <c r="Y36" s="29"/>
      <c r="Z36" s="34">
        <f t="shared" ref="Z36:AC36" ca="1" si="15">COUNTA(valuesByColor("#a4c2f4", "#000000",Z4:Z34))</f>
        <v>1</v>
      </c>
      <c r="AA36" s="34">
        <f t="shared" ca="1" si="15"/>
        <v>1</v>
      </c>
      <c r="AB36" s="34">
        <f t="shared" ca="1" si="15"/>
        <v>1</v>
      </c>
      <c r="AC36" s="34">
        <f t="shared" ca="1" si="15"/>
        <v>1</v>
      </c>
      <c r="AD36" s="34"/>
      <c r="AE36" s="34"/>
      <c r="AF36" s="34"/>
      <c r="AG36" s="34"/>
      <c r="AH36" s="34"/>
      <c r="AI36" s="34"/>
      <c r="AJ36" s="34">
        <f t="shared" ref="AJ36:AK36" ca="1" si="16">COUNTA(valuesByColor("#a4c2f4", "#000000",AJ4:AJ34))</f>
        <v>1</v>
      </c>
      <c r="AK36" s="34">
        <f t="shared" ca="1" si="16"/>
        <v>1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x14ac:dyDescent="0.2">
      <c r="B37" s="35" t="s">
        <v>97</v>
      </c>
      <c r="C37" s="34">
        <f t="shared" ref="C37:E37" ca="1" si="17">COUNTA(valuesByColor("#b7e1cd", "#000000", C4:C34))</f>
        <v>1</v>
      </c>
      <c r="D37" s="34">
        <f t="shared" ca="1" si="17"/>
        <v>1</v>
      </c>
      <c r="E37" s="34">
        <f t="shared" ca="1" si="17"/>
        <v>1</v>
      </c>
      <c r="F37" s="12"/>
      <c r="G37" s="34">
        <f t="shared" ref="G37:J37" ca="1" si="18">COUNTA(valuesByColor("#b7e1cd", "#000000", G4:G34))</f>
        <v>1</v>
      </c>
      <c r="H37" s="34">
        <f t="shared" ca="1" si="18"/>
        <v>1</v>
      </c>
      <c r="I37" s="34">
        <f t="shared" ca="1" si="18"/>
        <v>1</v>
      </c>
      <c r="J37" s="34">
        <f t="shared" ca="1" si="18"/>
        <v>1</v>
      </c>
      <c r="K37" s="4"/>
      <c r="L37" s="34">
        <f t="shared" ref="L37:Q37" ca="1" si="19">COUNTA(valuesByColor("#b7e1cd", "#000000", L4:L34))</f>
        <v>1</v>
      </c>
      <c r="M37" s="34">
        <f t="shared" ca="1" si="19"/>
        <v>1</v>
      </c>
      <c r="N37" s="34">
        <f t="shared" ca="1" si="19"/>
        <v>1</v>
      </c>
      <c r="O37" s="34">
        <f t="shared" ca="1" si="19"/>
        <v>1</v>
      </c>
      <c r="P37" s="34">
        <f t="shared" ca="1" si="19"/>
        <v>1</v>
      </c>
      <c r="Q37" s="34">
        <f t="shared" ca="1" si="19"/>
        <v>1</v>
      </c>
      <c r="R37" s="15"/>
      <c r="S37" s="34">
        <f t="shared" ref="S37:X37" ca="1" si="20">COUNTA(valuesByColor("#b7e1cd", "#000000", S4:S34))</f>
        <v>1</v>
      </c>
      <c r="T37" s="34">
        <f t="shared" ca="1" si="20"/>
        <v>1</v>
      </c>
      <c r="U37" s="34">
        <f t="shared" ca="1" si="20"/>
        <v>1</v>
      </c>
      <c r="V37" s="34">
        <f t="shared" ca="1" si="20"/>
        <v>1</v>
      </c>
      <c r="W37" s="34">
        <f t="shared" ca="1" si="20"/>
        <v>1</v>
      </c>
      <c r="X37" s="34">
        <f t="shared" ca="1" si="20"/>
        <v>1</v>
      </c>
      <c r="Y37" s="36"/>
      <c r="Z37" s="34">
        <f t="shared" ref="Z37:AC37" ca="1" si="21">COUNTA(valuesByColor("#b7e1cd", "#000000", Z4:Z34))</f>
        <v>1</v>
      </c>
      <c r="AA37" s="34">
        <f t="shared" ca="1" si="21"/>
        <v>1</v>
      </c>
      <c r="AB37" s="34">
        <f t="shared" ca="1" si="21"/>
        <v>1</v>
      </c>
      <c r="AC37" s="34">
        <f t="shared" ca="1" si="21"/>
        <v>1</v>
      </c>
      <c r="AD37" s="34"/>
      <c r="AE37" s="34"/>
      <c r="AF37" s="34"/>
      <c r="AG37" s="34"/>
      <c r="AH37" s="34"/>
      <c r="AI37" s="34"/>
      <c r="AJ37" s="34">
        <f t="shared" ref="AJ37:AK37" ca="1" si="22">COUNTA(valuesByColor("#b7e1cd", "#000000", AJ4:AJ34))</f>
        <v>1</v>
      </c>
      <c r="AK37" s="34">
        <f t="shared" ca="1" si="22"/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x14ac:dyDescent="0.2">
      <c r="B38" s="37" t="s">
        <v>98</v>
      </c>
      <c r="C38" s="34">
        <f t="shared" ref="C38:E38" ca="1" si="23">COUNTA(valuesByColor("#fce8b2", "#000000",C4:C34))</f>
        <v>1</v>
      </c>
      <c r="D38" s="34">
        <f t="shared" ca="1" si="23"/>
        <v>1</v>
      </c>
      <c r="E38" s="34">
        <f t="shared" ca="1" si="23"/>
        <v>1</v>
      </c>
      <c r="F38" s="38"/>
      <c r="G38" s="34">
        <f t="shared" ref="G38:J38" ca="1" si="24">COUNTA(valuesByColor("#fce8b2", "#000000",G4:G34))</f>
        <v>1</v>
      </c>
      <c r="H38" s="34">
        <f t="shared" ca="1" si="24"/>
        <v>1</v>
      </c>
      <c r="I38" s="34">
        <f t="shared" ca="1" si="24"/>
        <v>1</v>
      </c>
      <c r="J38" s="34">
        <f t="shared" ca="1" si="24"/>
        <v>1</v>
      </c>
      <c r="K38" s="39"/>
      <c r="L38" s="34">
        <f t="shared" ref="L38:Q38" ca="1" si="25">COUNTA(valuesByColor("#fce8b2", "#000000",L4:L34))</f>
        <v>1</v>
      </c>
      <c r="M38" s="34">
        <f t="shared" ca="1" si="25"/>
        <v>1</v>
      </c>
      <c r="N38" s="34">
        <f t="shared" ca="1" si="25"/>
        <v>1</v>
      </c>
      <c r="O38" s="34">
        <f t="shared" ca="1" si="25"/>
        <v>1</v>
      </c>
      <c r="P38" s="34">
        <f t="shared" ca="1" si="25"/>
        <v>1</v>
      </c>
      <c r="Q38" s="34">
        <f t="shared" ca="1" si="25"/>
        <v>1</v>
      </c>
      <c r="R38" s="40"/>
      <c r="S38" s="34">
        <f t="shared" ref="S38:X38" ca="1" si="26">COUNTA(valuesByColor("#fce8b2", "#000000",S4:S34))</f>
        <v>1</v>
      </c>
      <c r="T38" s="34">
        <f t="shared" ca="1" si="26"/>
        <v>1</v>
      </c>
      <c r="U38" s="34">
        <f t="shared" ca="1" si="26"/>
        <v>1</v>
      </c>
      <c r="V38" s="34">
        <f t="shared" ca="1" si="26"/>
        <v>1</v>
      </c>
      <c r="W38" s="34">
        <f t="shared" ca="1" si="26"/>
        <v>1</v>
      </c>
      <c r="X38" s="34">
        <f t="shared" ca="1" si="26"/>
        <v>1</v>
      </c>
      <c r="Y38" s="41"/>
      <c r="Z38" s="34">
        <f t="shared" ref="Z38:AC38" ca="1" si="27">COUNTA(valuesByColor("#fce8b2", "#000000",Z4:Z34))</f>
        <v>1</v>
      </c>
      <c r="AA38" s="34">
        <f t="shared" ca="1" si="27"/>
        <v>1</v>
      </c>
      <c r="AB38" s="34">
        <f t="shared" ca="1" si="27"/>
        <v>1</v>
      </c>
      <c r="AC38" s="34">
        <f t="shared" ca="1" si="27"/>
        <v>1</v>
      </c>
      <c r="AD38" s="34"/>
      <c r="AE38" s="34"/>
      <c r="AF38" s="34"/>
      <c r="AG38" s="34"/>
      <c r="AH38" s="34"/>
      <c r="AI38" s="34"/>
      <c r="AJ38" s="34">
        <f t="shared" ref="AJ38:AK38" ca="1" si="28">COUNTA(valuesByColor("#fce8b2", "#000000",AJ4:AJ34))</f>
        <v>1</v>
      </c>
      <c r="AK38" s="34">
        <f t="shared" ca="1" si="28"/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x14ac:dyDescent="0.2">
      <c r="B39" s="42" t="s">
        <v>99</v>
      </c>
      <c r="C39" s="34">
        <f t="shared" ref="C39:E39" ca="1" si="29">COUNTA(valuesByColor("#f4c7c3", "#000000", C4:C34))</f>
        <v>1</v>
      </c>
      <c r="D39" s="34">
        <f t="shared" ca="1" si="29"/>
        <v>1</v>
      </c>
      <c r="E39" s="34">
        <f t="shared" ca="1" si="29"/>
        <v>1</v>
      </c>
      <c r="F39" s="38"/>
      <c r="G39" s="34">
        <f t="shared" ref="G39:J39" ca="1" si="30">COUNTA(valuesByColor("#f4c7c3", "#000000", G4:G34))</f>
        <v>1</v>
      </c>
      <c r="H39" s="34">
        <f t="shared" ca="1" si="30"/>
        <v>1</v>
      </c>
      <c r="I39" s="34">
        <f t="shared" ca="1" si="30"/>
        <v>1</v>
      </c>
      <c r="J39" s="34">
        <f t="shared" ca="1" si="30"/>
        <v>1</v>
      </c>
      <c r="K39" s="39"/>
      <c r="L39" s="34">
        <f t="shared" ref="L39:Q39" ca="1" si="31">COUNTA(valuesByColor("#f4c7c3", "#000000", L4:L34))</f>
        <v>1</v>
      </c>
      <c r="M39" s="34">
        <f t="shared" ca="1" si="31"/>
        <v>1</v>
      </c>
      <c r="N39" s="34">
        <f t="shared" ca="1" si="31"/>
        <v>1</v>
      </c>
      <c r="O39" s="34">
        <f t="shared" ca="1" si="31"/>
        <v>1</v>
      </c>
      <c r="P39" s="34">
        <f t="shared" ca="1" si="31"/>
        <v>1</v>
      </c>
      <c r="Q39" s="34">
        <f t="shared" ca="1" si="31"/>
        <v>1</v>
      </c>
      <c r="R39" s="15"/>
      <c r="S39" s="34">
        <f t="shared" ref="S39:X39" ca="1" si="32">COUNTA(valuesByColor("#f4c7c3", "#000000", S4:S34))</f>
        <v>1</v>
      </c>
      <c r="T39" s="34">
        <f t="shared" ca="1" si="32"/>
        <v>1</v>
      </c>
      <c r="U39" s="34">
        <f t="shared" ca="1" si="32"/>
        <v>1</v>
      </c>
      <c r="V39" s="34">
        <f t="shared" ca="1" si="32"/>
        <v>1</v>
      </c>
      <c r="W39" s="34">
        <f t="shared" ca="1" si="32"/>
        <v>1</v>
      </c>
      <c r="X39" s="34">
        <f t="shared" ca="1" si="32"/>
        <v>1</v>
      </c>
      <c r="Y39" s="36"/>
      <c r="Z39" s="34">
        <f t="shared" ref="Z39:AC39" ca="1" si="33">COUNTA(valuesByColor("#f4c7c3", "#000000", Z4:Z34))</f>
        <v>1</v>
      </c>
      <c r="AA39" s="34">
        <f t="shared" ca="1" si="33"/>
        <v>1</v>
      </c>
      <c r="AB39" s="34">
        <f t="shared" ca="1" si="33"/>
        <v>1</v>
      </c>
      <c r="AC39" s="34">
        <f t="shared" ca="1" si="33"/>
        <v>1</v>
      </c>
      <c r="AD39" s="34"/>
      <c r="AE39" s="34"/>
      <c r="AF39" s="34"/>
      <c r="AG39" s="34"/>
      <c r="AH39" s="34"/>
      <c r="AI39" s="34"/>
      <c r="AJ39" s="34">
        <f t="shared" ref="AJ39:AK39" ca="1" si="34">COUNTA(valuesByColor("#f4c7c3", "#000000", AJ4:AJ34))</f>
        <v>1</v>
      </c>
      <c r="AK39" s="34">
        <f t="shared" ca="1" si="34"/>
        <v>1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x14ac:dyDescent="0.2">
      <c r="L40" s="5"/>
      <c r="M40" s="5"/>
      <c r="N40" s="5"/>
      <c r="O40" s="74" t="s">
        <v>100</v>
      </c>
      <c r="P40" s="75"/>
      <c r="Q40" s="43">
        <f>COUNTA(A4:A34)</f>
        <v>18</v>
      </c>
      <c r="R40" s="44"/>
      <c r="S40" s="45"/>
      <c r="T40" s="45"/>
      <c r="U40" s="46"/>
      <c r="V40" s="76" t="s">
        <v>100</v>
      </c>
      <c r="W40" s="75"/>
      <c r="X40" s="43">
        <f>Q40</f>
        <v>18</v>
      </c>
      <c r="Y40" s="47"/>
      <c r="Z40" s="45"/>
      <c r="AA40" s="45"/>
      <c r="AB40" s="46"/>
      <c r="AC40" s="76" t="s">
        <v>100</v>
      </c>
      <c r="AD40" s="77"/>
      <c r="AE40" s="77"/>
      <c r="AF40" s="77"/>
      <c r="AG40" s="77"/>
      <c r="AH40" s="77"/>
      <c r="AI40" s="77"/>
      <c r="AJ40" s="75"/>
      <c r="AK40" s="43">
        <f>Q40</f>
        <v>18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x14ac:dyDescent="0.2"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50"/>
      <c r="N41" s="50"/>
      <c r="O41" s="78" t="s">
        <v>101</v>
      </c>
      <c r="P41" s="79"/>
      <c r="Q41" s="51">
        <f>COUNTIF(P4:P34,"&gt;=80")</f>
        <v>0</v>
      </c>
      <c r="R41" s="29"/>
      <c r="S41" s="52"/>
      <c r="T41" s="52"/>
      <c r="U41" s="53"/>
      <c r="V41" s="80" t="s">
        <v>101</v>
      </c>
      <c r="W41" s="79"/>
      <c r="X41" s="51">
        <f>COUNTIF(W4:W34,"&gt;=75")</f>
        <v>0</v>
      </c>
      <c r="Y41" s="54"/>
      <c r="Z41" s="52"/>
      <c r="AA41" s="52"/>
      <c r="AB41" s="53"/>
      <c r="AC41" s="80" t="s">
        <v>101</v>
      </c>
      <c r="AD41" s="81"/>
      <c r="AE41" s="81"/>
      <c r="AF41" s="81"/>
      <c r="AG41" s="81"/>
      <c r="AH41" s="81"/>
      <c r="AI41" s="81"/>
      <c r="AJ41" s="79"/>
      <c r="AK41" s="51">
        <f>COUNTIF(AJ4:AJ34,"&gt;=80")</f>
        <v>0</v>
      </c>
      <c r="AL41" s="5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x14ac:dyDescent="0.2">
      <c r="AL42" s="5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x14ac:dyDescent="0.2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x14ac:dyDescent="0.2"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x14ac:dyDescent="0.2"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x14ac:dyDescent="0.2"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x14ac:dyDescent="0.2"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x14ac:dyDescent="0.2"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38:49" x14ac:dyDescent="0.2"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38:49" x14ac:dyDescent="0.2"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38:49" x14ac:dyDescent="0.2"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38:49" x14ac:dyDescent="0.2"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38:49" x14ac:dyDescent="0.2"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38:49" x14ac:dyDescent="0.2"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38:49" x14ac:dyDescent="0.2"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38:49" x14ac:dyDescent="0.2"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38:49" x14ac:dyDescent="0.2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38:49" x14ac:dyDescent="0.2"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38:49" x14ac:dyDescent="0.2"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38:49" x14ac:dyDescent="0.2"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38:49" x14ac:dyDescent="0.2"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38:49" x14ac:dyDescent="0.2"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38:49" x14ac:dyDescent="0.2"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38:49" x14ac:dyDescent="0.2"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38:49" x14ac:dyDescent="0.2"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38:49" x14ac:dyDescent="0.2"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38:49" x14ac:dyDescent="0.2"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38:49" x14ac:dyDescent="0.2"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38:49" x14ac:dyDescent="0.2"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38:49" x14ac:dyDescent="0.2"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38:49" x14ac:dyDescent="0.2"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38:49" x14ac:dyDescent="0.2"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38:49" x14ac:dyDescent="0.2"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38:49" x14ac:dyDescent="0.2"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38:49" x14ac:dyDescent="0.2"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38:49" x14ac:dyDescent="0.2"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38:49" x14ac:dyDescent="0.2"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38:49" x14ac:dyDescent="0.2"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38:49" x14ac:dyDescent="0.2"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38:49" x14ac:dyDescent="0.2"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3:49" x14ac:dyDescent="0.2">
      <c r="C81" s="56"/>
      <c r="D81" s="56"/>
      <c r="E81" s="56"/>
      <c r="F81" s="56"/>
      <c r="G81" s="56"/>
      <c r="H81" s="56"/>
      <c r="I81" s="56"/>
      <c r="J81" s="56"/>
      <c r="K81" s="56"/>
      <c r="M81" s="56"/>
      <c r="N81" s="56"/>
      <c r="O81" s="56"/>
      <c r="P81" s="56"/>
      <c r="Q81" s="56"/>
      <c r="R81" s="56"/>
      <c r="S81" s="56"/>
      <c r="T81" s="56"/>
      <c r="U81" s="56"/>
      <c r="Z81" s="56"/>
      <c r="AA81" s="56"/>
      <c r="AB81" s="56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3:49" x14ac:dyDescent="0.2"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3:49" x14ac:dyDescent="0.2"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3:49" x14ac:dyDescent="0.2"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3:49" x14ac:dyDescent="0.2"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3:49" x14ac:dyDescent="0.2"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3:49" x14ac:dyDescent="0.2"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3:49" x14ac:dyDescent="0.2"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3:49" x14ac:dyDescent="0.2"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3:49" x14ac:dyDescent="0.2"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3:49" x14ac:dyDescent="0.2"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3:49" x14ac:dyDescent="0.2"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3:49" x14ac:dyDescent="0.2"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3:49" x14ac:dyDescent="0.2"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3:49" x14ac:dyDescent="0.2"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3:49" x14ac:dyDescent="0.2"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38:49" x14ac:dyDescent="0.2"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38:49" x14ac:dyDescent="0.2"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38:49" x14ac:dyDescent="0.2"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38:49" x14ac:dyDescent="0.2"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38:49" x14ac:dyDescent="0.2"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38:49" x14ac:dyDescent="0.2"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38:49" x14ac:dyDescent="0.2"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38:49" x14ac:dyDescent="0.2"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38:49" x14ac:dyDescent="0.2"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38:49" x14ac:dyDescent="0.2"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38:49" x14ac:dyDescent="0.2"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38:49" x14ac:dyDescent="0.2"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38:49" x14ac:dyDescent="0.2"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38:49" x14ac:dyDescent="0.2"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38:49" x14ac:dyDescent="0.2"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38:49" x14ac:dyDescent="0.2"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38:49" x14ac:dyDescent="0.2"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38:49" x14ac:dyDescent="0.2"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38:49" x14ac:dyDescent="0.2"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38:49" x14ac:dyDescent="0.2"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38:49" x14ac:dyDescent="0.2"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38:49" x14ac:dyDescent="0.2"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38:49" x14ac:dyDescent="0.2"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38:49" x14ac:dyDescent="0.2"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38:49" x14ac:dyDescent="0.2"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38:49" x14ac:dyDescent="0.2"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38:49" x14ac:dyDescent="0.2"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38:49" x14ac:dyDescent="0.2"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38:49" x14ac:dyDescent="0.2"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38:49" x14ac:dyDescent="0.2"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38:49" x14ac:dyDescent="0.2"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38:49" x14ac:dyDescent="0.2"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38:49" x14ac:dyDescent="0.2"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38:49" x14ac:dyDescent="0.2"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38:49" x14ac:dyDescent="0.2"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38:49" x14ac:dyDescent="0.2"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38:49" x14ac:dyDescent="0.2"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38:49" x14ac:dyDescent="0.2"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38:49" x14ac:dyDescent="0.2"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38:49" x14ac:dyDescent="0.2"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38:49" x14ac:dyDescent="0.2"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38:49" x14ac:dyDescent="0.2"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38:49" x14ac:dyDescent="0.2"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38:49" x14ac:dyDescent="0.2"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38:49" x14ac:dyDescent="0.2"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38:49" x14ac:dyDescent="0.2"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38:49" x14ac:dyDescent="0.2"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38:49" x14ac:dyDescent="0.2"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38:49" x14ac:dyDescent="0.2"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38:49" x14ac:dyDescent="0.2"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38:49" x14ac:dyDescent="0.2"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38:49" x14ac:dyDescent="0.2"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38:49" x14ac:dyDescent="0.2"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38:49" x14ac:dyDescent="0.2"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38:49" x14ac:dyDescent="0.2"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38:49" x14ac:dyDescent="0.2"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38:49" x14ac:dyDescent="0.2"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38:49" x14ac:dyDescent="0.2"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38:49" x14ac:dyDescent="0.2"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38:49" x14ac:dyDescent="0.2"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38:49" x14ac:dyDescent="0.2"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38:49" x14ac:dyDescent="0.2"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38:49" x14ac:dyDescent="0.2"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38:49" x14ac:dyDescent="0.2"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38:49" x14ac:dyDescent="0.2"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38:49" x14ac:dyDescent="0.2"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38:49" x14ac:dyDescent="0.2"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38:49" x14ac:dyDescent="0.2"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38:49" x14ac:dyDescent="0.2"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38:49" x14ac:dyDescent="0.2"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38:49" x14ac:dyDescent="0.2"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38:49" x14ac:dyDescent="0.2"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38:49" x14ac:dyDescent="0.2"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38:49" x14ac:dyDescent="0.2"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38:49" x14ac:dyDescent="0.2"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38:49" x14ac:dyDescent="0.2"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38:49" x14ac:dyDescent="0.2"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38:49" x14ac:dyDescent="0.2"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38:49" x14ac:dyDescent="0.2"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38:49" x14ac:dyDescent="0.2"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38:49" x14ac:dyDescent="0.2"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38:49" x14ac:dyDescent="0.2"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38:49" x14ac:dyDescent="0.2"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38:49" x14ac:dyDescent="0.2"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38:49" x14ac:dyDescent="0.2"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38:49" x14ac:dyDescent="0.2"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38:49" x14ac:dyDescent="0.2"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38:49" x14ac:dyDescent="0.2"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38:49" x14ac:dyDescent="0.2"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38:49" x14ac:dyDescent="0.2"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38:49" x14ac:dyDescent="0.2"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38:49" x14ac:dyDescent="0.2"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38:49" x14ac:dyDescent="0.2"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38:49" x14ac:dyDescent="0.2"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38:49" x14ac:dyDescent="0.2"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38:49" x14ac:dyDescent="0.2"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38:49" x14ac:dyDescent="0.2"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38:49" x14ac:dyDescent="0.2"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38:49" x14ac:dyDescent="0.2"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38:49" x14ac:dyDescent="0.2"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38:49" x14ac:dyDescent="0.2"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38:49" x14ac:dyDescent="0.2"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38:49" x14ac:dyDescent="0.2"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38:49" x14ac:dyDescent="0.2"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38:49" x14ac:dyDescent="0.2"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38:49" x14ac:dyDescent="0.2"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38:49" x14ac:dyDescent="0.2"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38:49" x14ac:dyDescent="0.2"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38:49" x14ac:dyDescent="0.2"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38:49" x14ac:dyDescent="0.2"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38:49" x14ac:dyDescent="0.2"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38:49" x14ac:dyDescent="0.2"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38:49" x14ac:dyDescent="0.2"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38:49" x14ac:dyDescent="0.2"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38:49" x14ac:dyDescent="0.2"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38:49" x14ac:dyDescent="0.2"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38:49" x14ac:dyDescent="0.2"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38:49" x14ac:dyDescent="0.2"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38:49" x14ac:dyDescent="0.2"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38:49" x14ac:dyDescent="0.2"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38:49" x14ac:dyDescent="0.2"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38:49" x14ac:dyDescent="0.2"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38:49" x14ac:dyDescent="0.2"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38:49" x14ac:dyDescent="0.2"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38:49" x14ac:dyDescent="0.2"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38:49" x14ac:dyDescent="0.2"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38:49" x14ac:dyDescent="0.2"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38:49" x14ac:dyDescent="0.2"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38:49" x14ac:dyDescent="0.2"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38:49" x14ac:dyDescent="0.2"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38:49" x14ac:dyDescent="0.2"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38:49" x14ac:dyDescent="0.2"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38:49" x14ac:dyDescent="0.2"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38:49" x14ac:dyDescent="0.2"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38:49" x14ac:dyDescent="0.2"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38:49" x14ac:dyDescent="0.2"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38:49" x14ac:dyDescent="0.2"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38:49" x14ac:dyDescent="0.2"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38:49" x14ac:dyDescent="0.2"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38:49" x14ac:dyDescent="0.2"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38:49" x14ac:dyDescent="0.2"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38:49" x14ac:dyDescent="0.2"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38:49" x14ac:dyDescent="0.2"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38:49" x14ac:dyDescent="0.2"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38:49" x14ac:dyDescent="0.2"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38:49" x14ac:dyDescent="0.2"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38:49" x14ac:dyDescent="0.2"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38:49" x14ac:dyDescent="0.2"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38:49" x14ac:dyDescent="0.2"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38:49" x14ac:dyDescent="0.2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38:49" x14ac:dyDescent="0.2"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38:49" x14ac:dyDescent="0.2"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38:49" x14ac:dyDescent="0.2"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38:49" x14ac:dyDescent="0.2"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38:49" x14ac:dyDescent="0.2"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38:49" x14ac:dyDescent="0.2"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38:49" x14ac:dyDescent="0.2"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38:49" x14ac:dyDescent="0.2"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38:49" x14ac:dyDescent="0.2"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38:49" x14ac:dyDescent="0.2"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38:49" x14ac:dyDescent="0.2"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38:49" x14ac:dyDescent="0.2"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38:49" x14ac:dyDescent="0.2"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38:49" x14ac:dyDescent="0.2"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38:49" x14ac:dyDescent="0.2"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38:49" x14ac:dyDescent="0.2"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38:49" x14ac:dyDescent="0.2"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38:49" x14ac:dyDescent="0.2"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38:49" x14ac:dyDescent="0.2"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38:49" x14ac:dyDescent="0.2"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38:49" x14ac:dyDescent="0.2"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38:49" x14ac:dyDescent="0.2"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38:49" x14ac:dyDescent="0.2"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38:49" x14ac:dyDescent="0.2"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38:49" x14ac:dyDescent="0.2"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38:49" x14ac:dyDescent="0.2"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38:49" x14ac:dyDescent="0.2"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38:49" x14ac:dyDescent="0.2"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38:49" x14ac:dyDescent="0.2"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38:49" x14ac:dyDescent="0.2"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38:49" x14ac:dyDescent="0.2"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38:49" x14ac:dyDescent="0.2"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38:49" x14ac:dyDescent="0.2"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38:49" x14ac:dyDescent="0.2"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38:49" x14ac:dyDescent="0.2"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38:49" x14ac:dyDescent="0.2"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38:49" x14ac:dyDescent="0.2"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38:49" x14ac:dyDescent="0.2"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38:49" x14ac:dyDescent="0.2"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38:49" x14ac:dyDescent="0.2"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38:49" x14ac:dyDescent="0.2"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38:49" x14ac:dyDescent="0.2"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38:49" x14ac:dyDescent="0.2"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38:49" x14ac:dyDescent="0.2"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38:49" x14ac:dyDescent="0.2"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38:49" x14ac:dyDescent="0.2"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38:49" x14ac:dyDescent="0.2"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38:49" x14ac:dyDescent="0.2"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38:49" x14ac:dyDescent="0.2"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38:49" x14ac:dyDescent="0.2"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38:49" x14ac:dyDescent="0.2"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38:49" x14ac:dyDescent="0.2"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38:49" x14ac:dyDescent="0.2"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38:49" x14ac:dyDescent="0.2"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38:49" x14ac:dyDescent="0.2"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38:49" x14ac:dyDescent="0.2"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38:49" x14ac:dyDescent="0.2"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38:49" x14ac:dyDescent="0.2"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38:49" x14ac:dyDescent="0.2"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38:49" x14ac:dyDescent="0.2"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38:49" x14ac:dyDescent="0.2"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38:49" x14ac:dyDescent="0.2"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38:49" x14ac:dyDescent="0.2"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38:49" x14ac:dyDescent="0.2"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38:49" x14ac:dyDescent="0.2"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38:49" x14ac:dyDescent="0.2"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38:49" x14ac:dyDescent="0.2"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38:49" x14ac:dyDescent="0.2"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38:49" x14ac:dyDescent="0.2"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38:49" x14ac:dyDescent="0.2"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38:49" x14ac:dyDescent="0.2"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38:49" x14ac:dyDescent="0.2"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38:49" x14ac:dyDescent="0.2"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38:49" x14ac:dyDescent="0.2"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38:49" x14ac:dyDescent="0.2"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38:49" x14ac:dyDescent="0.2"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38:49" x14ac:dyDescent="0.2"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38:49" x14ac:dyDescent="0.2"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38:49" x14ac:dyDescent="0.2"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38:49" x14ac:dyDescent="0.2"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38:49" x14ac:dyDescent="0.2"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38:49" x14ac:dyDescent="0.2"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38:49" x14ac:dyDescent="0.2"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38:49" x14ac:dyDescent="0.2"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38:49" x14ac:dyDescent="0.2"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38:49" x14ac:dyDescent="0.2"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38:49" x14ac:dyDescent="0.2"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38:49" x14ac:dyDescent="0.2"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38:49" x14ac:dyDescent="0.2"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38:49" x14ac:dyDescent="0.2"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38:49" x14ac:dyDescent="0.2"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38:49" x14ac:dyDescent="0.2"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38:49" x14ac:dyDescent="0.2"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38:49" x14ac:dyDescent="0.2"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38:49" x14ac:dyDescent="0.2"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38:49" x14ac:dyDescent="0.2"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38:49" x14ac:dyDescent="0.2"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38:49" x14ac:dyDescent="0.2"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38:49" x14ac:dyDescent="0.2"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38:49" x14ac:dyDescent="0.2"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38:49" x14ac:dyDescent="0.2"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38:49" x14ac:dyDescent="0.2"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38:49" x14ac:dyDescent="0.2"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38:49" x14ac:dyDescent="0.2"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38:49" x14ac:dyDescent="0.2"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38:49" x14ac:dyDescent="0.2"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38:49" x14ac:dyDescent="0.2"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38:49" x14ac:dyDescent="0.2"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38:49" x14ac:dyDescent="0.2"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38:49" x14ac:dyDescent="0.2"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38:49" x14ac:dyDescent="0.2"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38:49" x14ac:dyDescent="0.2"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38:49" x14ac:dyDescent="0.2"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38:49" x14ac:dyDescent="0.2"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38:49" x14ac:dyDescent="0.2"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38:49" x14ac:dyDescent="0.2"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38:49" x14ac:dyDescent="0.2"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38:49" x14ac:dyDescent="0.2"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38:49" x14ac:dyDescent="0.2"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38:49" x14ac:dyDescent="0.2"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38:49" x14ac:dyDescent="0.2"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38:49" x14ac:dyDescent="0.2"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38:49" x14ac:dyDescent="0.2"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38:49" x14ac:dyDescent="0.2"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38:49" x14ac:dyDescent="0.2"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38:49" x14ac:dyDescent="0.2"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38:49" x14ac:dyDescent="0.2"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38:49" x14ac:dyDescent="0.2"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38:49" x14ac:dyDescent="0.2"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38:49" x14ac:dyDescent="0.2"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38:49" x14ac:dyDescent="0.2"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38:49" x14ac:dyDescent="0.2"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38:49" x14ac:dyDescent="0.2"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38:49" x14ac:dyDescent="0.2"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38:49" x14ac:dyDescent="0.2"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38:49" x14ac:dyDescent="0.2"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38:49" x14ac:dyDescent="0.2"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38:49" x14ac:dyDescent="0.2"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38:49" x14ac:dyDescent="0.2"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38:49" x14ac:dyDescent="0.2"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38:49" x14ac:dyDescent="0.2"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38:49" x14ac:dyDescent="0.2"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38:49" x14ac:dyDescent="0.2"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38:49" x14ac:dyDescent="0.2"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38:49" x14ac:dyDescent="0.2"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38:49" x14ac:dyDescent="0.2"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38:49" x14ac:dyDescent="0.2"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38:49" x14ac:dyDescent="0.2"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38:49" x14ac:dyDescent="0.2"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38:49" x14ac:dyDescent="0.2"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38:49" x14ac:dyDescent="0.2"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38:49" x14ac:dyDescent="0.2"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38:49" x14ac:dyDescent="0.2"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38:49" x14ac:dyDescent="0.2"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38:49" x14ac:dyDescent="0.2"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38:49" x14ac:dyDescent="0.2"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38:49" x14ac:dyDescent="0.2"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38:49" x14ac:dyDescent="0.2"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38:49" x14ac:dyDescent="0.2"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38:49" x14ac:dyDescent="0.2"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38:49" x14ac:dyDescent="0.2"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38:49" x14ac:dyDescent="0.2"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38:49" x14ac:dyDescent="0.2"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38:49" x14ac:dyDescent="0.2"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38:49" x14ac:dyDescent="0.2"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38:49" x14ac:dyDescent="0.2"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38:49" x14ac:dyDescent="0.2"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38:49" x14ac:dyDescent="0.2"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38:49" x14ac:dyDescent="0.2"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38:49" x14ac:dyDescent="0.2"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38:49" x14ac:dyDescent="0.2"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38:49" x14ac:dyDescent="0.2"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38:49" x14ac:dyDescent="0.2"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38:49" x14ac:dyDescent="0.2"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38:49" x14ac:dyDescent="0.2"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38:49" x14ac:dyDescent="0.2"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38:49" x14ac:dyDescent="0.2"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38:49" x14ac:dyDescent="0.2"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38:49" x14ac:dyDescent="0.2"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38:49" x14ac:dyDescent="0.2"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38:49" x14ac:dyDescent="0.2"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38:49" x14ac:dyDescent="0.2"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38:49" x14ac:dyDescent="0.2"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38:49" x14ac:dyDescent="0.2"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38:49" x14ac:dyDescent="0.2"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38:49" x14ac:dyDescent="0.2"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38:49" x14ac:dyDescent="0.2"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38:49" x14ac:dyDescent="0.2"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38:49" x14ac:dyDescent="0.2"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38:49" x14ac:dyDescent="0.2"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38:49" x14ac:dyDescent="0.2"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38:49" x14ac:dyDescent="0.2"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38:49" x14ac:dyDescent="0.2"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38:49" x14ac:dyDescent="0.2"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38:49" x14ac:dyDescent="0.2"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38:49" x14ac:dyDescent="0.2"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38:49" x14ac:dyDescent="0.2"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38:49" x14ac:dyDescent="0.2"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38:49" x14ac:dyDescent="0.2"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38:49" x14ac:dyDescent="0.2"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38:49" x14ac:dyDescent="0.2"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38:49" x14ac:dyDescent="0.2"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38:49" x14ac:dyDescent="0.2"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38:49" x14ac:dyDescent="0.2"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38:49" x14ac:dyDescent="0.2"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38:49" x14ac:dyDescent="0.2"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38:49" x14ac:dyDescent="0.2"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38:49" x14ac:dyDescent="0.2"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38:49" x14ac:dyDescent="0.2"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38:49" x14ac:dyDescent="0.2"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38:49" x14ac:dyDescent="0.2"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38:49" x14ac:dyDescent="0.2"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38:49" x14ac:dyDescent="0.2"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38:49" x14ac:dyDescent="0.2"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38:49" x14ac:dyDescent="0.2"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38:49" x14ac:dyDescent="0.2"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38:49" x14ac:dyDescent="0.2"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38:49" x14ac:dyDescent="0.2"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38:49" x14ac:dyDescent="0.2"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38:49" x14ac:dyDescent="0.2"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38:49" x14ac:dyDescent="0.2"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38:49" x14ac:dyDescent="0.2"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38:49" x14ac:dyDescent="0.2"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38:49" x14ac:dyDescent="0.2"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38:49" x14ac:dyDescent="0.2"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38:49" x14ac:dyDescent="0.2"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38:49" x14ac:dyDescent="0.2"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38:49" x14ac:dyDescent="0.2"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38:49" x14ac:dyDescent="0.2"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38:49" x14ac:dyDescent="0.2"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38:49" x14ac:dyDescent="0.2"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38:49" x14ac:dyDescent="0.2"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38:49" x14ac:dyDescent="0.2"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38:49" x14ac:dyDescent="0.2"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38:49" x14ac:dyDescent="0.2"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38:49" x14ac:dyDescent="0.2"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38:49" x14ac:dyDescent="0.2"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38:49" x14ac:dyDescent="0.2"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38:49" x14ac:dyDescent="0.2"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38:49" x14ac:dyDescent="0.2"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38:49" x14ac:dyDescent="0.2"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38:49" x14ac:dyDescent="0.2"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38:49" x14ac:dyDescent="0.2"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38:49" x14ac:dyDescent="0.2"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38:49" x14ac:dyDescent="0.2"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38:49" x14ac:dyDescent="0.2"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38:49" x14ac:dyDescent="0.2"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38:49" x14ac:dyDescent="0.2"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38:49" x14ac:dyDescent="0.2"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38:49" x14ac:dyDescent="0.2"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38:49" x14ac:dyDescent="0.2"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38:49" x14ac:dyDescent="0.2"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38:49" x14ac:dyDescent="0.2"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38:49" x14ac:dyDescent="0.2"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38:49" x14ac:dyDescent="0.2"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38:49" x14ac:dyDescent="0.2"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38:49" x14ac:dyDescent="0.2"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38:49" x14ac:dyDescent="0.2"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38:49" x14ac:dyDescent="0.2"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38:49" x14ac:dyDescent="0.2"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38:49" x14ac:dyDescent="0.2"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38:49" x14ac:dyDescent="0.2"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38:49" x14ac:dyDescent="0.2"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38:49" x14ac:dyDescent="0.2"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38:49" x14ac:dyDescent="0.2"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38:49" x14ac:dyDescent="0.2"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38:49" x14ac:dyDescent="0.2"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38:49" x14ac:dyDescent="0.2"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38:49" x14ac:dyDescent="0.2"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38:49" x14ac:dyDescent="0.2"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38:49" x14ac:dyDescent="0.2"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38:49" x14ac:dyDescent="0.2"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38:49" x14ac:dyDescent="0.2"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38:49" x14ac:dyDescent="0.2"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38:49" x14ac:dyDescent="0.2"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38:49" x14ac:dyDescent="0.2"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38:49" x14ac:dyDescent="0.2"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38:49" x14ac:dyDescent="0.2"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38:49" x14ac:dyDescent="0.2"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38:49" x14ac:dyDescent="0.2"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38:49" x14ac:dyDescent="0.2"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38:49" x14ac:dyDescent="0.2"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38:49" x14ac:dyDescent="0.2"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38:49" x14ac:dyDescent="0.2"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38:49" x14ac:dyDescent="0.2"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38:49" x14ac:dyDescent="0.2"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38:49" x14ac:dyDescent="0.2"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38:49" x14ac:dyDescent="0.2"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38:49" x14ac:dyDescent="0.2"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38:49" x14ac:dyDescent="0.2"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38:49" x14ac:dyDescent="0.2"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38:49" x14ac:dyDescent="0.2"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38:49" x14ac:dyDescent="0.2"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38:49" x14ac:dyDescent="0.2"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38:49" x14ac:dyDescent="0.2"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38:49" x14ac:dyDescent="0.2"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38:49" x14ac:dyDescent="0.2"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38:49" x14ac:dyDescent="0.2"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38:49" x14ac:dyDescent="0.2"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38:49" x14ac:dyDescent="0.2"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38:49" x14ac:dyDescent="0.2"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38:49" x14ac:dyDescent="0.2"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38:49" x14ac:dyDescent="0.2"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38:49" x14ac:dyDescent="0.2"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38:49" x14ac:dyDescent="0.2"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38:49" x14ac:dyDescent="0.2"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38:49" x14ac:dyDescent="0.2"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38:49" x14ac:dyDescent="0.2"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38:49" x14ac:dyDescent="0.2"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38:49" x14ac:dyDescent="0.2"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38:49" x14ac:dyDescent="0.2"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38:49" x14ac:dyDescent="0.2"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38:49" x14ac:dyDescent="0.2"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38:49" x14ac:dyDescent="0.2"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38:49" x14ac:dyDescent="0.2"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38:49" x14ac:dyDescent="0.2"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38:49" x14ac:dyDescent="0.2"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38:49" x14ac:dyDescent="0.2"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38:49" x14ac:dyDescent="0.2"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38:49" x14ac:dyDescent="0.2"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38:49" x14ac:dyDescent="0.2"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38:49" x14ac:dyDescent="0.2"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38:49" x14ac:dyDescent="0.2"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38:49" x14ac:dyDescent="0.2"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38:49" x14ac:dyDescent="0.2"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38:49" x14ac:dyDescent="0.2"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38:49" x14ac:dyDescent="0.2"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38:49" x14ac:dyDescent="0.2"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38:49" x14ac:dyDescent="0.2"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38:49" x14ac:dyDescent="0.2"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38:49" x14ac:dyDescent="0.2"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38:49" x14ac:dyDescent="0.2"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38:49" x14ac:dyDescent="0.2"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38:49" x14ac:dyDescent="0.2"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38:49" x14ac:dyDescent="0.2"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38:49" x14ac:dyDescent="0.2"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38:49" x14ac:dyDescent="0.2"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38:49" x14ac:dyDescent="0.2"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38:49" x14ac:dyDescent="0.2"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38:49" x14ac:dyDescent="0.2"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38:49" x14ac:dyDescent="0.2"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38:49" x14ac:dyDescent="0.2"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38:49" x14ac:dyDescent="0.2"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38:49" x14ac:dyDescent="0.2"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38:49" x14ac:dyDescent="0.2"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38:49" x14ac:dyDescent="0.2"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38:49" x14ac:dyDescent="0.2"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38:49" x14ac:dyDescent="0.2"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38:49" x14ac:dyDescent="0.2"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38:49" x14ac:dyDescent="0.2"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38:49" x14ac:dyDescent="0.2"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38:49" x14ac:dyDescent="0.2"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38:49" x14ac:dyDescent="0.2"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38:49" x14ac:dyDescent="0.2"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38:49" x14ac:dyDescent="0.2"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38:49" x14ac:dyDescent="0.2"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38:49" x14ac:dyDescent="0.2"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38:49" x14ac:dyDescent="0.2"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38:49" x14ac:dyDescent="0.2"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38:49" x14ac:dyDescent="0.2"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38:49" x14ac:dyDescent="0.2"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38:49" x14ac:dyDescent="0.2"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38:49" x14ac:dyDescent="0.2"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38:49" x14ac:dyDescent="0.2"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38:49" x14ac:dyDescent="0.2"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38:49" x14ac:dyDescent="0.2"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38:49" x14ac:dyDescent="0.2"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spans="38:49" x14ac:dyDescent="0.2"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38:49" x14ac:dyDescent="0.2"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38:49" x14ac:dyDescent="0.2"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38:49" x14ac:dyDescent="0.2"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38:49" x14ac:dyDescent="0.2"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38:49" x14ac:dyDescent="0.2"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38:49" x14ac:dyDescent="0.2"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38:49" x14ac:dyDescent="0.2"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38:49" x14ac:dyDescent="0.2"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38:49" x14ac:dyDescent="0.2"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38:49" x14ac:dyDescent="0.2"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38:49" x14ac:dyDescent="0.2"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38:49" x14ac:dyDescent="0.2"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38:49" x14ac:dyDescent="0.2"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38:49" x14ac:dyDescent="0.2"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38:49" x14ac:dyDescent="0.2"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38:49" x14ac:dyDescent="0.2"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38:49" x14ac:dyDescent="0.2"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38:49" x14ac:dyDescent="0.2"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38:49" x14ac:dyDescent="0.2"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38:49" x14ac:dyDescent="0.2"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38:49" x14ac:dyDescent="0.2"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38:49" x14ac:dyDescent="0.2"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38:49" x14ac:dyDescent="0.2"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38:49" x14ac:dyDescent="0.2"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38:49" x14ac:dyDescent="0.2"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38:49" x14ac:dyDescent="0.2"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38:49" x14ac:dyDescent="0.2"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38:49" x14ac:dyDescent="0.2"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38:49" x14ac:dyDescent="0.2"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38:49" x14ac:dyDescent="0.2"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38:49" x14ac:dyDescent="0.2"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38:49" x14ac:dyDescent="0.2"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38:49" x14ac:dyDescent="0.2"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38:49" x14ac:dyDescent="0.2"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38:49" x14ac:dyDescent="0.2"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38:49" x14ac:dyDescent="0.2"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38:49" x14ac:dyDescent="0.2"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38:49" x14ac:dyDescent="0.2"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spans="38:49" x14ac:dyDescent="0.2"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spans="38:49" x14ac:dyDescent="0.2"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spans="38:49" x14ac:dyDescent="0.2"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spans="38:49" x14ac:dyDescent="0.2"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38:49" x14ac:dyDescent="0.2"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spans="38:49" x14ac:dyDescent="0.2"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spans="38:49" x14ac:dyDescent="0.2"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38:49" x14ac:dyDescent="0.2"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38:49" x14ac:dyDescent="0.2"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38:49" x14ac:dyDescent="0.2"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38:49" x14ac:dyDescent="0.2"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38:49" x14ac:dyDescent="0.2"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38:49" x14ac:dyDescent="0.2"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38:49" x14ac:dyDescent="0.2"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38:49" x14ac:dyDescent="0.2"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38:49" x14ac:dyDescent="0.2"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38:49" x14ac:dyDescent="0.2"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38:49" x14ac:dyDescent="0.2"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38:49" x14ac:dyDescent="0.2"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38:49" x14ac:dyDescent="0.2"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38:49" x14ac:dyDescent="0.2"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38:49" x14ac:dyDescent="0.2"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38:49" x14ac:dyDescent="0.2"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38:49" x14ac:dyDescent="0.2"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38:49" x14ac:dyDescent="0.2"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38:49" x14ac:dyDescent="0.2"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38:49" x14ac:dyDescent="0.2"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38:49" x14ac:dyDescent="0.2"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38:49" x14ac:dyDescent="0.2"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38:49" x14ac:dyDescent="0.2"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38:49" x14ac:dyDescent="0.2"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38:49" x14ac:dyDescent="0.2"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38:49" x14ac:dyDescent="0.2"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38:49" x14ac:dyDescent="0.2"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38:49" x14ac:dyDescent="0.2"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38:49" x14ac:dyDescent="0.2"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38:49" x14ac:dyDescent="0.2"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38:49" x14ac:dyDescent="0.2"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38:49" x14ac:dyDescent="0.2"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38:49" x14ac:dyDescent="0.2"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38:49" x14ac:dyDescent="0.2"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38:49" x14ac:dyDescent="0.2"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38:49" x14ac:dyDescent="0.2"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38:49" x14ac:dyDescent="0.2"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38:49" x14ac:dyDescent="0.2"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38:49" x14ac:dyDescent="0.2"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38:49" x14ac:dyDescent="0.2"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38:49" x14ac:dyDescent="0.2"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38:49" x14ac:dyDescent="0.2"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38:49" x14ac:dyDescent="0.2"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38:49" x14ac:dyDescent="0.2"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38:49" x14ac:dyDescent="0.2"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38:49" x14ac:dyDescent="0.2"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38:49" x14ac:dyDescent="0.2"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38:49" x14ac:dyDescent="0.2"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38:49" x14ac:dyDescent="0.2"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38:49" x14ac:dyDescent="0.2"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38:49" x14ac:dyDescent="0.2"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38:49" x14ac:dyDescent="0.2"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38:49" x14ac:dyDescent="0.2"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38:49" x14ac:dyDescent="0.2"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38:49" x14ac:dyDescent="0.2"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38:49" x14ac:dyDescent="0.2"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38:49" x14ac:dyDescent="0.2"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38:49" x14ac:dyDescent="0.2"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38:49" x14ac:dyDescent="0.2"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38:49" x14ac:dyDescent="0.2"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38:49" x14ac:dyDescent="0.2"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38:49" x14ac:dyDescent="0.2"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38:49" x14ac:dyDescent="0.2"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38:49" x14ac:dyDescent="0.2"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38:49" x14ac:dyDescent="0.2"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spans="38:49" x14ac:dyDescent="0.2"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38:49" x14ac:dyDescent="0.2"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38:49" x14ac:dyDescent="0.2"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38:49" x14ac:dyDescent="0.2"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38:49" x14ac:dyDescent="0.2"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38:49" x14ac:dyDescent="0.2"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38:49" x14ac:dyDescent="0.2"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38:49" x14ac:dyDescent="0.2"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38:49" x14ac:dyDescent="0.2"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38:49" x14ac:dyDescent="0.2"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38:49" x14ac:dyDescent="0.2"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38:49" x14ac:dyDescent="0.2"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38:49" x14ac:dyDescent="0.2"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38:49" x14ac:dyDescent="0.2"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38:49" x14ac:dyDescent="0.2"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38:49" x14ac:dyDescent="0.2"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38:49" x14ac:dyDescent="0.2"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38:49" x14ac:dyDescent="0.2"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38:49" x14ac:dyDescent="0.2"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38:49" x14ac:dyDescent="0.2"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38:49" x14ac:dyDescent="0.2"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38:49" x14ac:dyDescent="0.2"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38:49" x14ac:dyDescent="0.2"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38:49" x14ac:dyDescent="0.2"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38:49" x14ac:dyDescent="0.2"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spans="38:49" x14ac:dyDescent="0.2"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38:49" x14ac:dyDescent="0.2"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38:49" x14ac:dyDescent="0.2"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38:49" x14ac:dyDescent="0.2"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38:49" x14ac:dyDescent="0.2"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38:49" x14ac:dyDescent="0.2"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38:49" x14ac:dyDescent="0.2"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38:49" x14ac:dyDescent="0.2"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38:49" x14ac:dyDescent="0.2"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spans="38:49" x14ac:dyDescent="0.2"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spans="38:49" x14ac:dyDescent="0.2"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spans="38:49" x14ac:dyDescent="0.2"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spans="38:49" x14ac:dyDescent="0.2"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38:49" x14ac:dyDescent="0.2"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38:49" x14ac:dyDescent="0.2"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38:49" x14ac:dyDescent="0.2"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  <row r="766" spans="38:49" x14ac:dyDescent="0.2"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</row>
    <row r="767" spans="38:49" x14ac:dyDescent="0.2"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</row>
    <row r="768" spans="38:49" x14ac:dyDescent="0.2"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</row>
    <row r="769" spans="38:49" x14ac:dyDescent="0.2"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</row>
    <row r="770" spans="38:49" x14ac:dyDescent="0.2"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</row>
    <row r="771" spans="38:49" x14ac:dyDescent="0.2"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</row>
    <row r="772" spans="38:49" x14ac:dyDescent="0.2"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</row>
    <row r="773" spans="38:49" x14ac:dyDescent="0.2"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</row>
    <row r="774" spans="38:49" x14ac:dyDescent="0.2"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</row>
    <row r="775" spans="38:49" x14ac:dyDescent="0.2"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</row>
    <row r="776" spans="38:49" x14ac:dyDescent="0.2"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</row>
    <row r="777" spans="38:49" x14ac:dyDescent="0.2"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</row>
    <row r="778" spans="38:49" x14ac:dyDescent="0.2"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</row>
    <row r="779" spans="38:49" x14ac:dyDescent="0.2"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</row>
    <row r="780" spans="38:49" x14ac:dyDescent="0.2"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</row>
    <row r="781" spans="38:49" x14ac:dyDescent="0.2"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</row>
    <row r="782" spans="38:49" x14ac:dyDescent="0.2"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</row>
    <row r="783" spans="38:49" x14ac:dyDescent="0.2"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</row>
    <row r="784" spans="38:49" x14ac:dyDescent="0.2"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</row>
    <row r="785" spans="38:49" x14ac:dyDescent="0.2"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</row>
    <row r="786" spans="38:49" x14ac:dyDescent="0.2"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</row>
    <row r="787" spans="38:49" x14ac:dyDescent="0.2"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</row>
    <row r="788" spans="38:49" x14ac:dyDescent="0.2"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</row>
    <row r="789" spans="38:49" x14ac:dyDescent="0.2"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</row>
    <row r="790" spans="38:49" x14ac:dyDescent="0.2"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</row>
    <row r="791" spans="38:49" x14ac:dyDescent="0.2"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</row>
    <row r="792" spans="38:49" x14ac:dyDescent="0.2"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</row>
    <row r="793" spans="38:49" x14ac:dyDescent="0.2"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</row>
    <row r="794" spans="38:49" x14ac:dyDescent="0.2"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</row>
    <row r="795" spans="38:49" x14ac:dyDescent="0.2"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</row>
    <row r="796" spans="38:49" x14ac:dyDescent="0.2"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</row>
    <row r="797" spans="38:49" x14ac:dyDescent="0.2"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</row>
    <row r="798" spans="38:49" x14ac:dyDescent="0.2"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</row>
    <row r="799" spans="38:49" x14ac:dyDescent="0.2"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</row>
    <row r="800" spans="38:49" x14ac:dyDescent="0.2"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</row>
    <row r="801" spans="38:49" x14ac:dyDescent="0.2"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</row>
    <row r="802" spans="38:49" x14ac:dyDescent="0.2"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</row>
    <row r="803" spans="38:49" x14ac:dyDescent="0.2"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</row>
    <row r="804" spans="38:49" x14ac:dyDescent="0.2"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</row>
    <row r="805" spans="38:49" x14ac:dyDescent="0.2"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</row>
    <row r="806" spans="38:49" x14ac:dyDescent="0.2"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</row>
    <row r="807" spans="38:49" x14ac:dyDescent="0.2"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</row>
    <row r="808" spans="38:49" x14ac:dyDescent="0.2"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</row>
    <row r="809" spans="38:49" x14ac:dyDescent="0.2"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</row>
    <row r="810" spans="38:49" x14ac:dyDescent="0.2"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</row>
    <row r="811" spans="38:49" x14ac:dyDescent="0.2"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</row>
    <row r="812" spans="38:49" x14ac:dyDescent="0.2"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</row>
    <row r="813" spans="38:49" x14ac:dyDescent="0.2"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</row>
    <row r="814" spans="38:49" x14ac:dyDescent="0.2"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</row>
    <row r="815" spans="38:49" x14ac:dyDescent="0.2"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</row>
    <row r="816" spans="38:49" x14ac:dyDescent="0.2"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</row>
    <row r="817" spans="38:49" x14ac:dyDescent="0.2"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</row>
    <row r="818" spans="38:49" x14ac:dyDescent="0.2"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</row>
    <row r="819" spans="38:49" x14ac:dyDescent="0.2"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</row>
    <row r="820" spans="38:49" x14ac:dyDescent="0.2"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</row>
    <row r="821" spans="38:49" x14ac:dyDescent="0.2"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</row>
    <row r="822" spans="38:49" x14ac:dyDescent="0.2"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</row>
    <row r="823" spans="38:49" x14ac:dyDescent="0.2"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</row>
    <row r="824" spans="38:49" x14ac:dyDescent="0.2"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</row>
    <row r="825" spans="38:49" x14ac:dyDescent="0.2"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</row>
    <row r="826" spans="38:49" x14ac:dyDescent="0.2"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</row>
    <row r="827" spans="38:49" x14ac:dyDescent="0.2"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</row>
    <row r="828" spans="38:49" x14ac:dyDescent="0.2"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</row>
    <row r="829" spans="38:49" x14ac:dyDescent="0.2"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</row>
    <row r="830" spans="38:49" x14ac:dyDescent="0.2"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</row>
    <row r="831" spans="38:49" x14ac:dyDescent="0.2"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</row>
    <row r="832" spans="38:49" x14ac:dyDescent="0.2"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</row>
    <row r="833" spans="38:49" x14ac:dyDescent="0.2"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</row>
    <row r="834" spans="38:49" x14ac:dyDescent="0.2"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</row>
    <row r="835" spans="38:49" x14ac:dyDescent="0.2"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</row>
    <row r="836" spans="38:49" x14ac:dyDescent="0.2"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</row>
    <row r="837" spans="38:49" x14ac:dyDescent="0.2"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</row>
    <row r="838" spans="38:49" x14ac:dyDescent="0.2"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</row>
    <row r="839" spans="38:49" x14ac:dyDescent="0.2"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</row>
    <row r="840" spans="38:49" x14ac:dyDescent="0.2"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</row>
    <row r="841" spans="38:49" x14ac:dyDescent="0.2"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</row>
    <row r="842" spans="38:49" x14ac:dyDescent="0.2"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</row>
    <row r="843" spans="38:49" x14ac:dyDescent="0.2"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</row>
    <row r="844" spans="38:49" x14ac:dyDescent="0.2"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</row>
    <row r="845" spans="38:49" x14ac:dyDescent="0.2"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</row>
    <row r="846" spans="38:49" x14ac:dyDescent="0.2"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</row>
    <row r="847" spans="38:49" x14ac:dyDescent="0.2"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</row>
    <row r="848" spans="38:49" x14ac:dyDescent="0.2"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</row>
    <row r="849" spans="38:49" x14ac:dyDescent="0.2"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</row>
    <row r="850" spans="38:49" x14ac:dyDescent="0.2"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</row>
    <row r="851" spans="38:49" x14ac:dyDescent="0.2"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</row>
    <row r="852" spans="38:49" x14ac:dyDescent="0.2"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</row>
    <row r="853" spans="38:49" x14ac:dyDescent="0.2"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</row>
    <row r="854" spans="38:49" x14ac:dyDescent="0.2"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</row>
    <row r="855" spans="38:49" x14ac:dyDescent="0.2"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</row>
    <row r="856" spans="38:49" x14ac:dyDescent="0.2"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</row>
    <row r="857" spans="38:49" x14ac:dyDescent="0.2"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</row>
    <row r="858" spans="38:49" x14ac:dyDescent="0.2"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</row>
    <row r="859" spans="38:49" x14ac:dyDescent="0.2"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</row>
    <row r="860" spans="38:49" x14ac:dyDescent="0.2"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</row>
    <row r="861" spans="38:49" x14ac:dyDescent="0.2"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</row>
    <row r="862" spans="38:49" x14ac:dyDescent="0.2"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</row>
    <row r="863" spans="38:49" x14ac:dyDescent="0.2"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</row>
    <row r="864" spans="38:49" x14ac:dyDescent="0.2"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</row>
    <row r="865" spans="38:49" x14ac:dyDescent="0.2"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</row>
    <row r="866" spans="38:49" x14ac:dyDescent="0.2"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</row>
    <row r="867" spans="38:49" x14ac:dyDescent="0.2"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</row>
    <row r="868" spans="38:49" x14ac:dyDescent="0.2"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</row>
    <row r="869" spans="38:49" x14ac:dyDescent="0.2"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</row>
    <row r="870" spans="38:49" x14ac:dyDescent="0.2"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</row>
    <row r="871" spans="38:49" x14ac:dyDescent="0.2"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</row>
    <row r="872" spans="38:49" x14ac:dyDescent="0.2"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</row>
    <row r="873" spans="38:49" x14ac:dyDescent="0.2"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</row>
    <row r="874" spans="38:49" x14ac:dyDescent="0.2"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</row>
    <row r="875" spans="38:49" x14ac:dyDescent="0.2"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</row>
    <row r="876" spans="38:49" x14ac:dyDescent="0.2"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</row>
    <row r="877" spans="38:49" x14ac:dyDescent="0.2"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</row>
    <row r="878" spans="38:49" x14ac:dyDescent="0.2"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</row>
    <row r="879" spans="38:49" x14ac:dyDescent="0.2"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</row>
    <row r="880" spans="38:49" x14ac:dyDescent="0.2"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</row>
    <row r="881" spans="38:49" x14ac:dyDescent="0.2"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</row>
    <row r="882" spans="38:49" x14ac:dyDescent="0.2"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</row>
    <row r="883" spans="38:49" x14ac:dyDescent="0.2"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</row>
    <row r="884" spans="38:49" x14ac:dyDescent="0.2"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</row>
    <row r="885" spans="38:49" x14ac:dyDescent="0.2"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</row>
    <row r="886" spans="38:49" x14ac:dyDescent="0.2"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</row>
    <row r="887" spans="38:49" x14ac:dyDescent="0.2"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</row>
    <row r="888" spans="38:49" x14ac:dyDescent="0.2"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</row>
    <row r="889" spans="38:49" x14ac:dyDescent="0.2"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</row>
    <row r="890" spans="38:49" x14ac:dyDescent="0.2"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</row>
    <row r="891" spans="38:49" x14ac:dyDescent="0.2"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</row>
    <row r="892" spans="38:49" x14ac:dyDescent="0.2"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</row>
    <row r="893" spans="38:49" x14ac:dyDescent="0.2"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</row>
    <row r="894" spans="38:49" x14ac:dyDescent="0.2"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</row>
    <row r="895" spans="38:49" x14ac:dyDescent="0.2"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</row>
    <row r="896" spans="38:49" x14ac:dyDescent="0.2"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</row>
    <row r="897" spans="38:49" x14ac:dyDescent="0.2"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</row>
    <row r="898" spans="38:49" x14ac:dyDescent="0.2"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</row>
    <row r="899" spans="38:49" x14ac:dyDescent="0.2"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</row>
    <row r="900" spans="38:49" x14ac:dyDescent="0.2"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</row>
    <row r="901" spans="38:49" x14ac:dyDescent="0.2"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</row>
    <row r="902" spans="38:49" x14ac:dyDescent="0.2"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</row>
    <row r="903" spans="38:49" x14ac:dyDescent="0.2"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</row>
    <row r="904" spans="38:49" x14ac:dyDescent="0.2"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</row>
    <row r="905" spans="38:49" x14ac:dyDescent="0.2"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</row>
    <row r="906" spans="38:49" x14ac:dyDescent="0.2"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</row>
    <row r="907" spans="38:49" x14ac:dyDescent="0.2"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</row>
    <row r="908" spans="38:49" x14ac:dyDescent="0.2"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</row>
    <row r="909" spans="38:49" x14ac:dyDescent="0.2"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</row>
    <row r="910" spans="38:49" x14ac:dyDescent="0.2"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</row>
    <row r="911" spans="38:49" x14ac:dyDescent="0.2"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</row>
    <row r="912" spans="38:49" x14ac:dyDescent="0.2"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</row>
    <row r="913" spans="38:49" x14ac:dyDescent="0.2"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</row>
    <row r="914" spans="38:49" x14ac:dyDescent="0.2"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</row>
    <row r="915" spans="38:49" x14ac:dyDescent="0.2"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</row>
    <row r="916" spans="38:49" x14ac:dyDescent="0.2"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</row>
    <row r="917" spans="38:49" x14ac:dyDescent="0.2"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</row>
    <row r="918" spans="38:49" x14ac:dyDescent="0.2"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</row>
    <row r="919" spans="38:49" x14ac:dyDescent="0.2"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</row>
    <row r="920" spans="38:49" x14ac:dyDescent="0.2"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</row>
    <row r="921" spans="38:49" x14ac:dyDescent="0.2"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</row>
    <row r="922" spans="38:49" x14ac:dyDescent="0.2"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</row>
    <row r="923" spans="38:49" x14ac:dyDescent="0.2"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</row>
    <row r="924" spans="38:49" x14ac:dyDescent="0.2"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</row>
    <row r="925" spans="38:49" x14ac:dyDescent="0.2"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</row>
    <row r="926" spans="38:49" x14ac:dyDescent="0.2"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</row>
    <row r="927" spans="38:49" x14ac:dyDescent="0.2"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</row>
    <row r="928" spans="38:49" x14ac:dyDescent="0.2"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</row>
    <row r="929" spans="38:49" x14ac:dyDescent="0.2"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</row>
    <row r="930" spans="38:49" x14ac:dyDescent="0.2"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</row>
    <row r="931" spans="38:49" x14ac:dyDescent="0.2"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</row>
    <row r="932" spans="38:49" x14ac:dyDescent="0.2"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</row>
    <row r="933" spans="38:49" x14ac:dyDescent="0.2"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</row>
    <row r="934" spans="38:49" x14ac:dyDescent="0.2"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</row>
    <row r="935" spans="38:49" x14ac:dyDescent="0.2"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</row>
    <row r="936" spans="38:49" x14ac:dyDescent="0.2"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</row>
    <row r="937" spans="38:49" x14ac:dyDescent="0.2"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</row>
    <row r="938" spans="38:49" x14ac:dyDescent="0.2"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</row>
    <row r="939" spans="38:49" x14ac:dyDescent="0.2"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</row>
    <row r="940" spans="38:49" x14ac:dyDescent="0.2"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</row>
    <row r="941" spans="38:49" x14ac:dyDescent="0.2"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</row>
    <row r="942" spans="38:49" x14ac:dyDescent="0.2"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</row>
    <row r="943" spans="38:49" x14ac:dyDescent="0.2"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</row>
    <row r="944" spans="38:49" x14ac:dyDescent="0.2"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</row>
    <row r="945" spans="38:49" x14ac:dyDescent="0.2"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</row>
    <row r="946" spans="38:49" x14ac:dyDescent="0.2"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</row>
    <row r="947" spans="38:49" x14ac:dyDescent="0.2"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</row>
    <row r="948" spans="38:49" x14ac:dyDescent="0.2"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</row>
    <row r="949" spans="38:49" x14ac:dyDescent="0.2"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</row>
    <row r="950" spans="38:49" x14ac:dyDescent="0.2"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</row>
    <row r="951" spans="38:49" x14ac:dyDescent="0.2"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</row>
    <row r="952" spans="38:49" x14ac:dyDescent="0.2"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</row>
    <row r="953" spans="38:49" x14ac:dyDescent="0.2"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</row>
    <row r="954" spans="38:49" x14ac:dyDescent="0.2"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</row>
    <row r="955" spans="38:49" x14ac:dyDescent="0.2"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</row>
    <row r="956" spans="38:49" x14ac:dyDescent="0.2"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</row>
    <row r="957" spans="38:49" x14ac:dyDescent="0.2"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</row>
    <row r="958" spans="38:49" x14ac:dyDescent="0.2"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</row>
    <row r="959" spans="38:49" x14ac:dyDescent="0.2"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</row>
    <row r="960" spans="38:49" x14ac:dyDescent="0.2"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</row>
    <row r="961" spans="38:49" x14ac:dyDescent="0.2"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</row>
    <row r="962" spans="38:49" x14ac:dyDescent="0.2"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</row>
    <row r="963" spans="38:49" x14ac:dyDescent="0.2"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</row>
    <row r="964" spans="38:49" x14ac:dyDescent="0.2"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</row>
    <row r="965" spans="38:49" x14ac:dyDescent="0.2"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</row>
    <row r="966" spans="38:49" x14ac:dyDescent="0.2"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</row>
    <row r="967" spans="38:49" x14ac:dyDescent="0.2"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</row>
    <row r="968" spans="38:49" x14ac:dyDescent="0.2"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</row>
    <row r="969" spans="38:49" x14ac:dyDescent="0.2"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</row>
    <row r="970" spans="38:49" x14ac:dyDescent="0.2"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</row>
    <row r="971" spans="38:49" x14ac:dyDescent="0.2"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</row>
    <row r="972" spans="38:49" x14ac:dyDescent="0.2"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</row>
    <row r="973" spans="38:49" x14ac:dyDescent="0.2"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</row>
    <row r="974" spans="38:49" x14ac:dyDescent="0.2"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</row>
    <row r="975" spans="38:49" x14ac:dyDescent="0.2"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</row>
    <row r="976" spans="38:49" x14ac:dyDescent="0.2"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</row>
    <row r="977" spans="38:49" x14ac:dyDescent="0.2"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</row>
    <row r="978" spans="38:49" x14ac:dyDescent="0.2"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</row>
    <row r="979" spans="38:49" x14ac:dyDescent="0.2"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</row>
    <row r="980" spans="38:49" x14ac:dyDescent="0.2"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</row>
    <row r="981" spans="38:49" x14ac:dyDescent="0.2"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</row>
    <row r="982" spans="38:49" x14ac:dyDescent="0.2"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</row>
    <row r="983" spans="38:49" x14ac:dyDescent="0.2"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</row>
    <row r="984" spans="38:49" x14ac:dyDescent="0.2"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</row>
    <row r="985" spans="38:49" x14ac:dyDescent="0.2"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</row>
    <row r="986" spans="38:49" x14ac:dyDescent="0.2"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</row>
    <row r="987" spans="38:49" x14ac:dyDescent="0.2"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</row>
    <row r="988" spans="38:49" x14ac:dyDescent="0.2"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</row>
    <row r="989" spans="38:49" x14ac:dyDescent="0.2"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</row>
    <row r="990" spans="38:49" x14ac:dyDescent="0.2"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</row>
    <row r="991" spans="38:49" x14ac:dyDescent="0.2"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</row>
    <row r="992" spans="38:49" x14ac:dyDescent="0.2"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</row>
    <row r="993" spans="38:49" x14ac:dyDescent="0.2"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</row>
    <row r="994" spans="38:49" x14ac:dyDescent="0.2"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</row>
    <row r="995" spans="38:49" x14ac:dyDescent="0.2"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</row>
    <row r="996" spans="38:49" x14ac:dyDescent="0.2"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</row>
    <row r="997" spans="38:49" x14ac:dyDescent="0.2"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</row>
    <row r="998" spans="38:49" x14ac:dyDescent="0.2"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</row>
    <row r="999" spans="38:49" x14ac:dyDescent="0.2"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</row>
    <row r="1000" spans="38:49" x14ac:dyDescent="0.2"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</row>
    <row r="1001" spans="38:49" x14ac:dyDescent="0.2"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</row>
    <row r="1002" spans="38:49" x14ac:dyDescent="0.2"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</row>
    <row r="1003" spans="38:49" x14ac:dyDescent="0.2"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</row>
    <row r="1004" spans="38:49" x14ac:dyDescent="0.2"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</row>
    <row r="1005" spans="38:49" x14ac:dyDescent="0.2"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</row>
    <row r="1006" spans="38:49" x14ac:dyDescent="0.2"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</row>
    <row r="1007" spans="38:49" x14ac:dyDescent="0.2"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</row>
    <row r="1008" spans="38:49" x14ac:dyDescent="0.2"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</row>
    <row r="1009" spans="38:49" x14ac:dyDescent="0.2"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</row>
    <row r="1010" spans="38:49" x14ac:dyDescent="0.2"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</row>
    <row r="1011" spans="38:49" x14ac:dyDescent="0.2"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</row>
    <row r="1012" spans="38:49" x14ac:dyDescent="0.2"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</row>
    <row r="1013" spans="38:49" x14ac:dyDescent="0.2"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</row>
    <row r="1014" spans="38:49" x14ac:dyDescent="0.2"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</row>
    <row r="1015" spans="38:49" x14ac:dyDescent="0.2"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</row>
    <row r="1016" spans="38:49" x14ac:dyDescent="0.2"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</row>
    <row r="1017" spans="38:49" x14ac:dyDescent="0.2"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</row>
    <row r="1018" spans="38:49" x14ac:dyDescent="0.2"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</row>
    <row r="1019" spans="38:49" x14ac:dyDescent="0.2"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</row>
    <row r="1020" spans="38:49" x14ac:dyDescent="0.2"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</row>
    <row r="1021" spans="38:49" x14ac:dyDescent="0.2"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</row>
  </sheetData>
  <mergeCells count="37">
    <mergeCell ref="O40:P40"/>
    <mergeCell ref="V40:W40"/>
    <mergeCell ref="AC40:AJ40"/>
    <mergeCell ref="O41:P41"/>
    <mergeCell ref="V41:W41"/>
    <mergeCell ref="AC41:AJ41"/>
    <mergeCell ref="AJ1:AJ3"/>
    <mergeCell ref="AK1:AK3"/>
    <mergeCell ref="AC1:AC3"/>
    <mergeCell ref="AD1:AD3"/>
    <mergeCell ref="AE1:AE3"/>
    <mergeCell ref="AF1:AF3"/>
    <mergeCell ref="AG1:AG3"/>
    <mergeCell ref="AH1:AH3"/>
    <mergeCell ref="AI1:AI3"/>
    <mergeCell ref="X1:X3"/>
    <mergeCell ref="Y1:Y3"/>
    <mergeCell ref="Z1:Z3"/>
    <mergeCell ref="AA1:AA3"/>
    <mergeCell ref="AB1:AB3"/>
    <mergeCell ref="M1:M3"/>
    <mergeCell ref="N1:N3"/>
    <mergeCell ref="A2:A3"/>
    <mergeCell ref="V1:V3"/>
    <mergeCell ref="W1:W3"/>
    <mergeCell ref="O1:O3"/>
    <mergeCell ref="P1:P3"/>
    <mergeCell ref="Q1:Q3"/>
    <mergeCell ref="R1:R3"/>
    <mergeCell ref="S1:S3"/>
    <mergeCell ref="T1:T3"/>
    <mergeCell ref="U1:U3"/>
    <mergeCell ref="C1:C3"/>
    <mergeCell ref="D1:D3"/>
    <mergeCell ref="E1:E3"/>
    <mergeCell ref="F1:F3"/>
    <mergeCell ref="L1:L3"/>
  </mergeCells>
  <conditionalFormatting sqref="F35:F39">
    <cfRule type="cellIs" dxfId="89" priority="1" operator="greaterThanOrEqual">
      <formula>700</formula>
    </cfRule>
  </conditionalFormatting>
  <conditionalFormatting sqref="F35:F39">
    <cfRule type="cellIs" dxfId="88" priority="2" operator="greaterThanOrEqual">
      <formula>600</formula>
    </cfRule>
  </conditionalFormatting>
  <conditionalFormatting sqref="F35:F39">
    <cfRule type="cellIs" dxfId="87" priority="3" operator="greaterThanOrEqual">
      <formula>0</formula>
    </cfRule>
  </conditionalFormatting>
  <conditionalFormatting sqref="C4:E34">
    <cfRule type="cellIs" dxfId="86" priority="4" operator="greaterThanOrEqual">
      <formula>850</formula>
    </cfRule>
  </conditionalFormatting>
  <conditionalFormatting sqref="C4:E34">
    <cfRule type="cellIs" dxfId="85" priority="5" operator="between">
      <formula>800</formula>
      <formula>849</formula>
    </cfRule>
  </conditionalFormatting>
  <conditionalFormatting sqref="C4:E34">
    <cfRule type="cellIs" dxfId="84" priority="6" operator="between">
      <formula>0</formula>
      <formula>799</formula>
    </cfRule>
  </conditionalFormatting>
  <conditionalFormatting sqref="G4:J34">
    <cfRule type="cellIs" dxfId="83" priority="7" operator="equal">
      <formula>"A"</formula>
    </cfRule>
  </conditionalFormatting>
  <conditionalFormatting sqref="G4:J34">
    <cfRule type="cellIs" dxfId="82" priority="8" operator="equal">
      <formula>"B"</formula>
    </cfRule>
  </conditionalFormatting>
  <conditionalFormatting sqref="G4:J34">
    <cfRule type="cellIs" dxfId="81" priority="9" operator="equal">
      <formula>"C"</formula>
    </cfRule>
  </conditionalFormatting>
  <conditionalFormatting sqref="G4:J34">
    <cfRule type="cellIs" dxfId="80" priority="10" operator="equal">
      <formula>"D"</formula>
    </cfRule>
  </conditionalFormatting>
  <conditionalFormatting sqref="G4:J34">
    <cfRule type="cellIs" dxfId="79" priority="11" operator="equal">
      <formula>"E"</formula>
    </cfRule>
  </conditionalFormatting>
  <conditionalFormatting sqref="G4:J34">
    <cfRule type="cellIs" dxfId="78" priority="12" operator="equal">
      <formula>"F"</formula>
    </cfRule>
  </conditionalFormatting>
  <conditionalFormatting sqref="G4:J34">
    <cfRule type="cellIs" dxfId="77" priority="13" operator="equal">
      <formula>"G"</formula>
    </cfRule>
  </conditionalFormatting>
  <conditionalFormatting sqref="G4:J34">
    <cfRule type="cellIs" dxfId="76" priority="14" operator="equal">
      <formula>"H"</formula>
    </cfRule>
  </conditionalFormatting>
  <conditionalFormatting sqref="G4:J34">
    <cfRule type="cellIs" dxfId="75" priority="15" operator="equal">
      <formula>"I"</formula>
    </cfRule>
  </conditionalFormatting>
  <conditionalFormatting sqref="G4:J34">
    <cfRule type="cellIs" dxfId="74" priority="16" operator="equal">
      <formula>"J"</formula>
    </cfRule>
  </conditionalFormatting>
  <conditionalFormatting sqref="G4:J34">
    <cfRule type="cellIs" dxfId="73" priority="17" operator="equal">
      <formula>"K"</formula>
    </cfRule>
  </conditionalFormatting>
  <conditionalFormatting sqref="G4:J34">
    <cfRule type="cellIs" dxfId="72" priority="18" operator="equal">
      <formula>"L"</formula>
    </cfRule>
  </conditionalFormatting>
  <conditionalFormatting sqref="G4:J34">
    <cfRule type="cellIs" dxfId="71" priority="19" operator="equal">
      <formula>"M"</formula>
    </cfRule>
  </conditionalFormatting>
  <conditionalFormatting sqref="G4:J34">
    <cfRule type="cellIs" dxfId="70" priority="20" operator="equal">
      <formula>"N"</formula>
    </cfRule>
  </conditionalFormatting>
  <conditionalFormatting sqref="G4:J34">
    <cfRule type="cellIs" dxfId="69" priority="21" operator="equal">
      <formula>"O"</formula>
    </cfRule>
  </conditionalFormatting>
  <conditionalFormatting sqref="G4:J34">
    <cfRule type="cellIs" dxfId="68" priority="22" operator="equal">
      <formula>"Z"</formula>
    </cfRule>
  </conditionalFormatting>
  <conditionalFormatting sqref="G4:J34">
    <cfRule type="cellIs" dxfId="67" priority="23" operator="equal">
      <formula>"P"</formula>
    </cfRule>
  </conditionalFormatting>
  <conditionalFormatting sqref="G4:J34">
    <cfRule type="cellIs" dxfId="66" priority="24" operator="equal">
      <formula>"Q"</formula>
    </cfRule>
  </conditionalFormatting>
  <conditionalFormatting sqref="G4:J34">
    <cfRule type="cellIs" dxfId="65" priority="25" operator="equal">
      <formula>"R"</formula>
    </cfRule>
  </conditionalFormatting>
  <conditionalFormatting sqref="L4:N34 O4:O33 P4:P12 S4:U34 V4:V33 W4:W12 Z4:AB34 AC4:AJ33 P14:P33 W14:W33">
    <cfRule type="cellIs" dxfId="64" priority="26" operator="between">
      <formula>0</formula>
      <formula>69</formula>
    </cfRule>
  </conditionalFormatting>
  <conditionalFormatting sqref="L4:N34 O4:O33 P4:P12 S4:U34 V4:V33 W4:W12 Z4:AB34 AC4:AJ33 P14:P33 W14:W33">
    <cfRule type="cellIs" dxfId="63" priority="27" operator="between">
      <formula>70</formula>
      <formula>79</formula>
    </cfRule>
  </conditionalFormatting>
  <conditionalFormatting sqref="L4:N34 O4:O33 P4:P12 S4:U34 V4:V33 W4:W12 Z4:AB34 AC4:AJ33 P14:P33 W14:W33">
    <cfRule type="cellIs" dxfId="62" priority="28" operator="between">
      <formula>80</formula>
      <formula>89</formula>
    </cfRule>
  </conditionalFormatting>
  <conditionalFormatting sqref="L4:N34 O4:O33 P4:P12 S4:U34 V4:V33 W4:W12 Z4:AB34 AC4:AJ33 P14:P33 W14:W33">
    <cfRule type="cellIs" dxfId="61" priority="29" operator="between">
      <formula>90</formula>
      <formula>100</formula>
    </cfRule>
  </conditionalFormatting>
  <conditionalFormatting sqref="Q4:Q34 X4:X34 AK4:AK34">
    <cfRule type="cellIs" dxfId="60" priority="30" operator="between">
      <formula>35</formula>
      <formula>100</formula>
    </cfRule>
  </conditionalFormatting>
  <conditionalFormatting sqref="Q4:Q34 X4:X34 AK4:AK34">
    <cfRule type="cellIs" dxfId="59" priority="31" operator="between">
      <formula>0</formula>
      <formula>34</formula>
    </cfRule>
  </conditionalFormatting>
  <conditionalFormatting sqref="G4:J34">
    <cfRule type="containsText" dxfId="58" priority="32" operator="containsText" text="S">
      <formula>NOT(ISERROR(SEARCH(("S"),(G4))))</formula>
    </cfRule>
  </conditionalFormatting>
  <conditionalFormatting sqref="G4:J34">
    <cfRule type="containsText" dxfId="57" priority="33" operator="containsText" text="T">
      <formula>NOT(ISERROR(SEARCH(("T"),(G4))))</formula>
    </cfRule>
  </conditionalFormatting>
  <conditionalFormatting sqref="G4:J34">
    <cfRule type="containsText" dxfId="56" priority="34" operator="containsText" text="U">
      <formula>NOT(ISERROR(SEARCH(("U"),(G4))))</formula>
    </cfRule>
  </conditionalFormatting>
  <conditionalFormatting sqref="G4:G34">
    <cfRule type="containsText" dxfId="55" priority="35" operator="containsText" text="V">
      <formula>NOT(ISERROR(SEARCH(("V"),(G4))))</formula>
    </cfRule>
  </conditionalFormatting>
  <conditionalFormatting sqref="H4:J34">
    <cfRule type="containsText" dxfId="54" priority="36" operator="containsText" text="V">
      <formula>NOT(ISERROR(SEARCH(("V"),(H4))))</formula>
    </cfRule>
  </conditionalFormatting>
  <conditionalFormatting sqref="G4:G34">
    <cfRule type="containsText" dxfId="53" priority="37" operator="containsText" text="W">
      <formula>NOT(ISERROR(SEARCH(("W"),(G4))))</formula>
    </cfRule>
  </conditionalFormatting>
  <conditionalFormatting sqref="I4:J34">
    <cfRule type="containsText" dxfId="52" priority="38" operator="containsText" text="W">
      <formula>NOT(ISERROR(SEARCH(("W"),(I4))))</formula>
    </cfRule>
  </conditionalFormatting>
  <conditionalFormatting sqref="G4:G34">
    <cfRule type="containsText" dxfId="51" priority="39" operator="containsText" text="X">
      <formula>NOT(ISERROR(SEARCH(("X"),(G4))))</formula>
    </cfRule>
  </conditionalFormatting>
  <conditionalFormatting sqref="I4:I34">
    <cfRule type="containsText" dxfId="50" priority="40" operator="containsText" text="X">
      <formula>NOT(ISERROR(SEARCH(("X"),(I4))))</formula>
    </cfRule>
  </conditionalFormatting>
  <conditionalFormatting sqref="J4:J34">
    <cfRule type="containsText" dxfId="49" priority="41" operator="containsText" text="X">
      <formula>NOT(ISERROR(SEARCH(("X"),(J4))))</formula>
    </cfRule>
  </conditionalFormatting>
  <conditionalFormatting sqref="G4:I34">
    <cfRule type="containsText" dxfId="48" priority="42" operator="containsText" text="Y">
      <formula>NOT(ISERROR(SEARCH(("Y"),(G4))))</formula>
    </cfRule>
  </conditionalFormatting>
  <conditionalFormatting sqref="I4:J34">
    <cfRule type="containsText" dxfId="47" priority="43" operator="containsText" text="Y">
      <formula>NOT(ISERROR(SEARCH(("Y"),(I4))))</formula>
    </cfRule>
  </conditionalFormatting>
  <conditionalFormatting sqref="H4:H34">
    <cfRule type="cellIs" dxfId="46" priority="44" operator="equal">
      <formula>"W"</formula>
    </cfRule>
  </conditionalFormatting>
  <conditionalFormatting sqref="H4:H34">
    <cfRule type="cellIs" dxfId="45" priority="45" operator="equal">
      <formula>"X"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W1021"/>
  <sheetViews>
    <sheetView tabSelected="1" workbookViewId="0">
      <pane xSplit="2" topLeftCell="C1" activePane="topRight" state="frozen"/>
      <selection pane="topRight" activeCell="D16" sqref="D16"/>
    </sheetView>
  </sheetViews>
  <sheetFormatPr baseColWidth="10" defaultColWidth="12.6640625" defaultRowHeight="15.75" customHeight="1" x14ac:dyDescent="0.15"/>
  <cols>
    <col min="1" max="1" width="19.1640625" customWidth="1"/>
    <col min="2" max="2" width="19" customWidth="1"/>
    <col min="3" max="5" width="7.83203125" customWidth="1"/>
    <col min="6" max="6" width="4.5" customWidth="1"/>
    <col min="7" max="10" width="10" customWidth="1"/>
    <col min="11" max="11" width="5.1640625" customWidth="1"/>
    <col min="12" max="16" width="9.1640625" customWidth="1"/>
    <col min="17" max="17" width="10.33203125" customWidth="1"/>
    <col min="18" max="18" width="5.1640625" customWidth="1"/>
    <col min="19" max="23" width="9.33203125" customWidth="1"/>
    <col min="24" max="24" width="10.1640625" customWidth="1"/>
    <col min="25" max="25" width="4.5" customWidth="1"/>
    <col min="26" max="36" width="9.1640625" customWidth="1"/>
    <col min="37" max="37" width="10.33203125" customWidth="1"/>
  </cols>
  <sheetData>
    <row r="1" spans="1:49" x14ac:dyDescent="0.2">
      <c r="A1" s="1" t="s">
        <v>304</v>
      </c>
      <c r="B1" s="2"/>
      <c r="C1" s="58" t="s">
        <v>1</v>
      </c>
      <c r="D1" s="60" t="s">
        <v>2</v>
      </c>
      <c r="E1" s="62" t="s">
        <v>3</v>
      </c>
      <c r="F1" s="64"/>
      <c r="G1" s="3" t="s">
        <v>4</v>
      </c>
      <c r="H1" s="3" t="s">
        <v>5</v>
      </c>
      <c r="I1" s="3" t="s">
        <v>6</v>
      </c>
      <c r="J1" s="3" t="s">
        <v>7</v>
      </c>
      <c r="K1" s="4"/>
      <c r="L1" s="66" t="s">
        <v>8</v>
      </c>
      <c r="M1" s="67" t="s">
        <v>9</v>
      </c>
      <c r="N1" s="67" t="s">
        <v>10</v>
      </c>
      <c r="O1" s="70" t="s">
        <v>11</v>
      </c>
      <c r="P1" s="71" t="s">
        <v>12</v>
      </c>
      <c r="Q1" s="71" t="s">
        <v>13</v>
      </c>
      <c r="R1" s="72"/>
      <c r="S1" s="71" t="s">
        <v>14</v>
      </c>
      <c r="T1" s="73" t="s">
        <v>9</v>
      </c>
      <c r="U1" s="73" t="s">
        <v>10</v>
      </c>
      <c r="V1" s="70" t="s">
        <v>11</v>
      </c>
      <c r="W1" s="71" t="s">
        <v>15</v>
      </c>
      <c r="X1" s="71" t="s">
        <v>13</v>
      </c>
      <c r="Y1" s="72"/>
      <c r="Z1" s="71" t="s">
        <v>16</v>
      </c>
      <c r="AA1" s="73" t="s">
        <v>17</v>
      </c>
      <c r="AB1" s="73" t="s">
        <v>18</v>
      </c>
      <c r="AC1" s="70" t="s">
        <v>19</v>
      </c>
      <c r="AD1" s="70" t="s">
        <v>20</v>
      </c>
      <c r="AE1" s="70" t="s">
        <v>21</v>
      </c>
      <c r="AF1" s="70" t="s">
        <v>22</v>
      </c>
      <c r="AG1" s="70" t="s">
        <v>23</v>
      </c>
      <c r="AH1" s="70" t="s">
        <v>24</v>
      </c>
      <c r="AI1" s="70" t="s">
        <v>25</v>
      </c>
      <c r="AJ1" s="71" t="s">
        <v>26</v>
      </c>
      <c r="AK1" s="71" t="s">
        <v>13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x14ac:dyDescent="0.2">
      <c r="A2" s="68" t="s">
        <v>27</v>
      </c>
      <c r="B2" s="6"/>
      <c r="C2" s="59"/>
      <c r="D2" s="59"/>
      <c r="E2" s="63"/>
      <c r="F2" s="65"/>
      <c r="G2" s="7" t="s">
        <v>28</v>
      </c>
      <c r="H2" s="7" t="s">
        <v>29</v>
      </c>
      <c r="I2" s="7" t="s">
        <v>30</v>
      </c>
      <c r="J2" s="7" t="s">
        <v>28</v>
      </c>
      <c r="K2" s="4"/>
      <c r="L2" s="59"/>
      <c r="M2" s="59"/>
      <c r="N2" s="59"/>
      <c r="O2" s="65"/>
      <c r="P2" s="65"/>
      <c r="Q2" s="65"/>
      <c r="R2" s="63"/>
      <c r="S2" s="65"/>
      <c r="T2" s="65"/>
      <c r="U2" s="65"/>
      <c r="V2" s="65"/>
      <c r="W2" s="65"/>
      <c r="X2" s="65"/>
      <c r="Y2" s="63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x14ac:dyDescent="0.2">
      <c r="A3" s="69"/>
      <c r="B3" s="8" t="s">
        <v>31</v>
      </c>
      <c r="C3" s="59"/>
      <c r="D3" s="61"/>
      <c r="E3" s="63"/>
      <c r="F3" s="65"/>
      <c r="G3" s="7" t="s">
        <v>32</v>
      </c>
      <c r="H3" s="7" t="s">
        <v>33</v>
      </c>
      <c r="I3" s="7" t="s">
        <v>34</v>
      </c>
      <c r="J3" s="7" t="s">
        <v>35</v>
      </c>
      <c r="K3" s="4"/>
      <c r="L3" s="59"/>
      <c r="M3" s="59"/>
      <c r="N3" s="59"/>
      <c r="O3" s="65"/>
      <c r="P3" s="65"/>
      <c r="Q3" s="65"/>
      <c r="R3" s="63"/>
      <c r="S3" s="69"/>
      <c r="T3" s="69"/>
      <c r="U3" s="69"/>
      <c r="V3" s="69"/>
      <c r="W3" s="69"/>
      <c r="X3" s="69"/>
      <c r="Y3" s="63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2">
      <c r="A4" s="82" t="s">
        <v>305</v>
      </c>
      <c r="B4" s="82" t="s">
        <v>306</v>
      </c>
      <c r="C4" s="9">
        <v>706</v>
      </c>
      <c r="D4" s="9">
        <v>847</v>
      </c>
      <c r="E4" s="11"/>
      <c r="F4" s="12"/>
      <c r="G4" s="13"/>
      <c r="H4" s="13" t="s">
        <v>109</v>
      </c>
      <c r="I4" s="13" t="s">
        <v>4</v>
      </c>
      <c r="J4" s="13"/>
      <c r="K4" s="4"/>
      <c r="L4" s="9">
        <v>33</v>
      </c>
      <c r="M4" s="9">
        <v>50</v>
      </c>
      <c r="N4" s="9"/>
      <c r="O4" s="9"/>
      <c r="P4" s="14"/>
      <c r="Q4" s="9">
        <f t="shared" ref="Q4:Q34" si="0">P4-L4</f>
        <v>-33</v>
      </c>
      <c r="R4" s="15"/>
      <c r="S4" s="9"/>
      <c r="T4" s="9">
        <v>84</v>
      </c>
      <c r="U4" s="9"/>
      <c r="V4" s="9"/>
      <c r="W4" s="14"/>
      <c r="X4" s="9">
        <f t="shared" ref="X4:X34" si="1">W4-S4</f>
        <v>0</v>
      </c>
      <c r="Y4" s="15"/>
      <c r="Z4" s="9">
        <v>42</v>
      </c>
      <c r="AA4" s="9">
        <v>100</v>
      </c>
      <c r="AB4" s="9">
        <v>100</v>
      </c>
      <c r="AC4" s="9">
        <v>80</v>
      </c>
      <c r="AD4" s="9">
        <v>80</v>
      </c>
      <c r="AE4" s="9"/>
      <c r="AF4" s="9"/>
      <c r="AG4" s="9"/>
      <c r="AH4" s="9"/>
      <c r="AI4" s="9"/>
      <c r="AJ4" s="14"/>
      <c r="AK4" s="9">
        <f t="shared" ref="AK4:AK34" si="2">AJ4-Z4</f>
        <v>-42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x14ac:dyDescent="0.2">
      <c r="A5" s="82" t="s">
        <v>113</v>
      </c>
      <c r="B5" s="82" t="s">
        <v>307</v>
      </c>
      <c r="C5" s="13">
        <v>1320</v>
      </c>
      <c r="D5" s="13">
        <v>1280</v>
      </c>
      <c r="E5" s="18"/>
      <c r="F5" s="12"/>
      <c r="G5" s="13"/>
      <c r="H5" s="13" t="s">
        <v>6</v>
      </c>
      <c r="I5" s="13" t="s">
        <v>7</v>
      </c>
      <c r="J5" s="13"/>
      <c r="K5" s="15"/>
      <c r="L5" s="9">
        <v>60</v>
      </c>
      <c r="M5" s="9">
        <v>90</v>
      </c>
      <c r="N5" s="9"/>
      <c r="O5" s="19"/>
      <c r="P5" s="14"/>
      <c r="Q5" s="9">
        <f t="shared" si="0"/>
        <v>-60</v>
      </c>
      <c r="R5" s="15"/>
      <c r="S5" s="9"/>
      <c r="T5" s="9">
        <v>94</v>
      </c>
      <c r="U5" s="9"/>
      <c r="V5" s="19"/>
      <c r="W5" s="14"/>
      <c r="X5" s="9">
        <f t="shared" si="1"/>
        <v>0</v>
      </c>
      <c r="Y5" s="15"/>
      <c r="Z5" s="9">
        <v>39</v>
      </c>
      <c r="AA5" s="9">
        <v>100</v>
      </c>
      <c r="AB5" s="9">
        <v>100</v>
      </c>
      <c r="AC5" s="20">
        <v>92</v>
      </c>
      <c r="AD5" s="20">
        <v>80</v>
      </c>
      <c r="AE5" s="20"/>
      <c r="AF5" s="20"/>
      <c r="AG5" s="20"/>
      <c r="AH5" s="20"/>
      <c r="AI5" s="20"/>
      <c r="AJ5" s="57"/>
      <c r="AK5" s="9">
        <f t="shared" si="2"/>
        <v>-39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x14ac:dyDescent="0.2">
      <c r="A6" s="82" t="s">
        <v>308</v>
      </c>
      <c r="B6" s="82" t="s">
        <v>309</v>
      </c>
      <c r="C6" s="13">
        <v>561</v>
      </c>
      <c r="D6" s="13">
        <v>752</v>
      </c>
      <c r="E6" s="18"/>
      <c r="F6" s="12"/>
      <c r="G6" s="13"/>
      <c r="H6" s="13" t="s">
        <v>64</v>
      </c>
      <c r="I6" s="13" t="s">
        <v>109</v>
      </c>
      <c r="J6" s="13"/>
      <c r="K6" s="4"/>
      <c r="L6" s="13">
        <v>13</v>
      </c>
      <c r="M6" s="13">
        <v>40</v>
      </c>
      <c r="N6" s="13"/>
      <c r="O6" s="9"/>
      <c r="P6" s="14"/>
      <c r="Q6" s="9">
        <f t="shared" si="0"/>
        <v>-13</v>
      </c>
      <c r="R6" s="15"/>
      <c r="S6" s="9"/>
      <c r="T6" s="9">
        <v>75</v>
      </c>
      <c r="U6" s="9"/>
      <c r="V6" s="9"/>
      <c r="W6" s="14"/>
      <c r="X6" s="9">
        <f t="shared" si="1"/>
        <v>0</v>
      </c>
      <c r="Y6" s="15"/>
      <c r="Z6" s="9">
        <v>13</v>
      </c>
      <c r="AA6" s="9">
        <v>100</v>
      </c>
      <c r="AB6" s="9">
        <v>70</v>
      </c>
      <c r="AC6" s="9">
        <v>72</v>
      </c>
      <c r="AD6" s="9">
        <v>70</v>
      </c>
      <c r="AE6" s="9"/>
      <c r="AF6" s="9"/>
      <c r="AG6" s="9"/>
      <c r="AH6" s="9"/>
      <c r="AI6" s="9"/>
      <c r="AJ6" s="14"/>
      <c r="AK6" s="9">
        <f t="shared" si="2"/>
        <v>-13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x14ac:dyDescent="0.2">
      <c r="A7" s="82" t="s">
        <v>310</v>
      </c>
      <c r="B7" s="82" t="s">
        <v>311</v>
      </c>
      <c r="C7" s="13">
        <v>1303</v>
      </c>
      <c r="D7" s="13">
        <v>1343</v>
      </c>
      <c r="E7" s="18"/>
      <c r="F7" s="12"/>
      <c r="G7" s="13"/>
      <c r="H7" s="13" t="s">
        <v>6</v>
      </c>
      <c r="I7" s="13" t="s">
        <v>7</v>
      </c>
      <c r="J7" s="13"/>
      <c r="K7" s="4"/>
      <c r="L7" s="13">
        <v>63</v>
      </c>
      <c r="M7" s="13">
        <v>83</v>
      </c>
      <c r="N7" s="13"/>
      <c r="O7" s="9"/>
      <c r="P7" s="14"/>
      <c r="Q7" s="9">
        <f t="shared" si="0"/>
        <v>-63</v>
      </c>
      <c r="R7" s="15"/>
      <c r="S7" s="9"/>
      <c r="T7" s="9">
        <v>91</v>
      </c>
      <c r="U7" s="9"/>
      <c r="V7" s="9"/>
      <c r="W7" s="14"/>
      <c r="X7" s="9">
        <f t="shared" si="1"/>
        <v>0</v>
      </c>
      <c r="Y7" s="15"/>
      <c r="Z7" s="9">
        <v>81</v>
      </c>
      <c r="AA7" s="9">
        <v>100</v>
      </c>
      <c r="AB7" s="9">
        <v>100</v>
      </c>
      <c r="AC7" s="9">
        <v>84</v>
      </c>
      <c r="AD7" s="9">
        <v>70</v>
      </c>
      <c r="AE7" s="9"/>
      <c r="AF7" s="9"/>
      <c r="AG7" s="9"/>
      <c r="AH7" s="9"/>
      <c r="AI7" s="9"/>
      <c r="AJ7" s="14"/>
      <c r="AK7" s="9">
        <f t="shared" si="2"/>
        <v>-81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x14ac:dyDescent="0.2">
      <c r="A8" s="82" t="s">
        <v>312</v>
      </c>
      <c r="B8" s="82" t="s">
        <v>313</v>
      </c>
      <c r="C8" s="13">
        <v>838</v>
      </c>
      <c r="D8" s="13">
        <v>908</v>
      </c>
      <c r="E8" s="18"/>
      <c r="F8" s="12"/>
      <c r="G8" s="13"/>
      <c r="H8" s="13" t="s">
        <v>109</v>
      </c>
      <c r="I8" s="13" t="s">
        <v>4</v>
      </c>
      <c r="J8" s="13"/>
      <c r="K8" s="4"/>
      <c r="L8" s="13">
        <v>40</v>
      </c>
      <c r="M8" s="13">
        <v>73</v>
      </c>
      <c r="N8" s="13"/>
      <c r="O8" s="9"/>
      <c r="P8" s="14"/>
      <c r="Q8" s="9">
        <f t="shared" si="0"/>
        <v>-40</v>
      </c>
      <c r="R8" s="15"/>
      <c r="S8" s="9"/>
      <c r="T8" s="9">
        <v>88</v>
      </c>
      <c r="U8" s="9"/>
      <c r="V8" s="9"/>
      <c r="W8" s="14"/>
      <c r="X8" s="9">
        <f t="shared" si="1"/>
        <v>0</v>
      </c>
      <c r="Y8" s="15"/>
      <c r="Z8" s="9">
        <v>52</v>
      </c>
      <c r="AA8" s="9">
        <v>100</v>
      </c>
      <c r="AB8" s="9">
        <v>100</v>
      </c>
      <c r="AC8" s="9">
        <v>88</v>
      </c>
      <c r="AD8" s="9">
        <v>80</v>
      </c>
      <c r="AE8" s="9"/>
      <c r="AF8" s="9"/>
      <c r="AG8" s="9"/>
      <c r="AH8" s="9"/>
      <c r="AI8" s="9"/>
      <c r="AJ8" s="14"/>
      <c r="AK8" s="9">
        <f t="shared" si="2"/>
        <v>-52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x14ac:dyDescent="0.2">
      <c r="A9" s="82" t="s">
        <v>314</v>
      </c>
      <c r="B9" s="82" t="s">
        <v>315</v>
      </c>
      <c r="C9" s="13">
        <v>764</v>
      </c>
      <c r="D9" s="13">
        <v>803</v>
      </c>
      <c r="E9" s="18"/>
      <c r="F9" s="12"/>
      <c r="G9" s="13"/>
      <c r="H9" s="13" t="s">
        <v>109</v>
      </c>
      <c r="I9" s="21" t="s">
        <v>40</v>
      </c>
      <c r="J9" s="13"/>
      <c r="K9" s="4"/>
      <c r="L9" s="13">
        <v>23</v>
      </c>
      <c r="M9" s="13">
        <v>37</v>
      </c>
      <c r="N9" s="13"/>
      <c r="O9" s="9"/>
      <c r="P9" s="14"/>
      <c r="Q9" s="9">
        <f t="shared" si="0"/>
        <v>-23</v>
      </c>
      <c r="R9" s="15"/>
      <c r="S9" s="9"/>
      <c r="T9" s="9">
        <v>78</v>
      </c>
      <c r="U9" s="9"/>
      <c r="V9" s="9"/>
      <c r="W9" s="14"/>
      <c r="X9" s="9">
        <f t="shared" si="1"/>
        <v>0</v>
      </c>
      <c r="Y9" s="15"/>
      <c r="Z9" s="9">
        <v>35</v>
      </c>
      <c r="AA9" s="9">
        <v>100</v>
      </c>
      <c r="AB9" s="9">
        <v>100</v>
      </c>
      <c r="AC9" s="9">
        <v>76</v>
      </c>
      <c r="AD9" s="9">
        <v>80</v>
      </c>
      <c r="AE9" s="9"/>
      <c r="AF9" s="9"/>
      <c r="AG9" s="9"/>
      <c r="AH9" s="9"/>
      <c r="AI9" s="9"/>
      <c r="AJ9" s="14"/>
      <c r="AK9" s="9">
        <f t="shared" si="2"/>
        <v>-35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x14ac:dyDescent="0.2">
      <c r="A10" s="82" t="s">
        <v>316</v>
      </c>
      <c r="B10" s="82" t="s">
        <v>317</v>
      </c>
      <c r="C10" s="13">
        <v>888</v>
      </c>
      <c r="D10" s="13">
        <v>924</v>
      </c>
      <c r="E10" s="18"/>
      <c r="F10" s="12"/>
      <c r="G10" s="13"/>
      <c r="H10" s="13" t="s">
        <v>109</v>
      </c>
      <c r="I10" s="13" t="s">
        <v>40</v>
      </c>
      <c r="J10" s="13"/>
      <c r="K10" s="4"/>
      <c r="L10" s="13">
        <v>47</v>
      </c>
      <c r="M10" s="13">
        <v>60</v>
      </c>
      <c r="N10" s="13"/>
      <c r="O10" s="9"/>
      <c r="P10" s="14"/>
      <c r="Q10" s="9">
        <f t="shared" si="0"/>
        <v>-47</v>
      </c>
      <c r="R10" s="15"/>
      <c r="S10" s="9"/>
      <c r="T10" s="9">
        <v>81</v>
      </c>
      <c r="U10" s="9"/>
      <c r="V10" s="9"/>
      <c r="W10" s="14"/>
      <c r="X10" s="9">
        <f t="shared" si="1"/>
        <v>0</v>
      </c>
      <c r="Y10" s="15"/>
      <c r="Z10" s="9">
        <v>19</v>
      </c>
      <c r="AA10" s="9">
        <v>100</v>
      </c>
      <c r="AB10" s="9">
        <v>53</v>
      </c>
      <c r="AC10" s="9">
        <v>72</v>
      </c>
      <c r="AD10" s="9">
        <v>70</v>
      </c>
      <c r="AE10" s="9"/>
      <c r="AF10" s="9"/>
      <c r="AG10" s="9"/>
      <c r="AH10" s="9"/>
      <c r="AI10" s="9"/>
      <c r="AJ10" s="14"/>
      <c r="AK10" s="9">
        <f t="shared" si="2"/>
        <v>-19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x14ac:dyDescent="0.2">
      <c r="A11" s="82" t="s">
        <v>318</v>
      </c>
      <c r="B11" s="82" t="s">
        <v>319</v>
      </c>
      <c r="C11" s="13">
        <v>1249</v>
      </c>
      <c r="D11" s="13">
        <v>1195</v>
      </c>
      <c r="E11" s="18"/>
      <c r="F11" s="12"/>
      <c r="G11" s="13"/>
      <c r="H11" s="13" t="s">
        <v>6</v>
      </c>
      <c r="I11" s="13" t="s">
        <v>45</v>
      </c>
      <c r="J11" s="13"/>
      <c r="K11" s="4"/>
      <c r="L11" s="13">
        <v>73</v>
      </c>
      <c r="M11" s="13">
        <v>73</v>
      </c>
      <c r="N11" s="13"/>
      <c r="O11" s="9"/>
      <c r="P11" s="14"/>
      <c r="Q11" s="9">
        <f t="shared" si="0"/>
        <v>-73</v>
      </c>
      <c r="R11" s="15"/>
      <c r="S11" s="9"/>
      <c r="T11" s="9">
        <v>91</v>
      </c>
      <c r="U11" s="9"/>
      <c r="V11" s="9"/>
      <c r="W11" s="14"/>
      <c r="X11" s="9">
        <f t="shared" si="1"/>
        <v>0</v>
      </c>
      <c r="Y11" s="15"/>
      <c r="Z11" s="9">
        <v>42</v>
      </c>
      <c r="AA11" s="9">
        <v>100</v>
      </c>
      <c r="AB11" s="9">
        <v>100</v>
      </c>
      <c r="AC11" s="9">
        <v>80</v>
      </c>
      <c r="AD11" s="9">
        <v>70</v>
      </c>
      <c r="AE11" s="9"/>
      <c r="AF11" s="9"/>
      <c r="AG11" s="9"/>
      <c r="AH11" s="9"/>
      <c r="AI11" s="9"/>
      <c r="AJ11" s="14"/>
      <c r="AK11" s="9">
        <f t="shared" si="2"/>
        <v>-42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x14ac:dyDescent="0.2">
      <c r="A12" s="87" t="s">
        <v>180</v>
      </c>
      <c r="B12" s="87" t="s">
        <v>320</v>
      </c>
      <c r="C12" s="20">
        <v>1115</v>
      </c>
      <c r="D12" s="23">
        <v>1117</v>
      </c>
      <c r="E12" s="18"/>
      <c r="F12" s="12"/>
      <c r="G12" s="13"/>
      <c r="H12" s="13" t="s">
        <v>6</v>
      </c>
      <c r="I12" s="13" t="s">
        <v>7</v>
      </c>
      <c r="J12" s="13"/>
      <c r="K12" s="4"/>
      <c r="L12" s="23">
        <v>50</v>
      </c>
      <c r="M12" s="13">
        <v>70</v>
      </c>
      <c r="N12" s="13"/>
      <c r="O12" s="9"/>
      <c r="P12" s="24"/>
      <c r="Q12" s="9">
        <f t="shared" si="0"/>
        <v>-50</v>
      </c>
      <c r="R12" s="15"/>
      <c r="S12" s="20"/>
      <c r="T12" s="9">
        <v>81</v>
      </c>
      <c r="U12" s="9"/>
      <c r="V12" s="9"/>
      <c r="W12" s="24"/>
      <c r="X12" s="9">
        <f t="shared" si="1"/>
        <v>0</v>
      </c>
      <c r="Y12" s="15"/>
      <c r="Z12" s="20">
        <v>29</v>
      </c>
      <c r="AA12" s="9">
        <v>95</v>
      </c>
      <c r="AB12" s="9">
        <v>76</v>
      </c>
      <c r="AC12" s="9">
        <v>80</v>
      </c>
      <c r="AD12" s="9">
        <v>70</v>
      </c>
      <c r="AE12" s="9"/>
      <c r="AF12" s="9"/>
      <c r="AG12" s="9"/>
      <c r="AH12" s="9"/>
      <c r="AI12" s="9"/>
      <c r="AJ12" s="14"/>
      <c r="AK12" s="9">
        <f t="shared" si="2"/>
        <v>-29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x14ac:dyDescent="0.2">
      <c r="A13" s="82" t="s">
        <v>321</v>
      </c>
      <c r="B13" s="82" t="s">
        <v>61</v>
      </c>
      <c r="C13" s="13">
        <v>838</v>
      </c>
      <c r="D13" s="13">
        <v>893</v>
      </c>
      <c r="E13" s="18"/>
      <c r="F13" s="25"/>
      <c r="G13" s="13"/>
      <c r="H13" s="13" t="s">
        <v>5</v>
      </c>
      <c r="I13" s="13" t="s">
        <v>6</v>
      </c>
      <c r="J13" s="13"/>
      <c r="K13" s="4"/>
      <c r="L13" s="13">
        <v>47</v>
      </c>
      <c r="M13" s="13">
        <v>63</v>
      </c>
      <c r="N13" s="13"/>
      <c r="O13" s="9"/>
      <c r="P13" s="14"/>
      <c r="Q13" s="9">
        <f t="shared" si="0"/>
        <v>-47</v>
      </c>
      <c r="R13" s="15"/>
      <c r="S13" s="9"/>
      <c r="T13" s="9">
        <v>94</v>
      </c>
      <c r="U13" s="9"/>
      <c r="V13" s="9"/>
      <c r="W13" s="14"/>
      <c r="X13" s="9">
        <f t="shared" si="1"/>
        <v>0</v>
      </c>
      <c r="Y13" s="15"/>
      <c r="Z13" s="9">
        <v>55</v>
      </c>
      <c r="AA13" s="9">
        <v>100</v>
      </c>
      <c r="AB13" s="9">
        <v>100</v>
      </c>
      <c r="AC13" s="9">
        <v>92</v>
      </c>
      <c r="AD13" s="9">
        <v>80</v>
      </c>
      <c r="AE13" s="9"/>
      <c r="AF13" s="9"/>
      <c r="AG13" s="9"/>
      <c r="AH13" s="9"/>
      <c r="AI13" s="9"/>
      <c r="AJ13" s="14"/>
      <c r="AK13" s="9">
        <f t="shared" si="2"/>
        <v>-55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x14ac:dyDescent="0.2">
      <c r="A14" s="82" t="s">
        <v>322</v>
      </c>
      <c r="B14" s="82" t="s">
        <v>323</v>
      </c>
      <c r="C14" s="13">
        <v>888</v>
      </c>
      <c r="D14" s="13">
        <v>935</v>
      </c>
      <c r="E14" s="27"/>
      <c r="F14" s="25"/>
      <c r="G14" s="13"/>
      <c r="H14" s="13" t="s">
        <v>40</v>
      </c>
      <c r="I14" s="13" t="s">
        <v>40</v>
      </c>
      <c r="J14" s="13"/>
      <c r="K14" s="4"/>
      <c r="L14" s="13">
        <v>43</v>
      </c>
      <c r="M14" s="13">
        <v>40</v>
      </c>
      <c r="N14" s="13"/>
      <c r="O14" s="9"/>
      <c r="P14" s="14"/>
      <c r="Q14" s="9">
        <f t="shared" si="0"/>
        <v>-43</v>
      </c>
      <c r="R14" s="15"/>
      <c r="S14" s="9"/>
      <c r="T14" s="9">
        <v>25</v>
      </c>
      <c r="U14" s="9"/>
      <c r="V14" s="9"/>
      <c r="W14" s="14"/>
      <c r="X14" s="9">
        <f t="shared" si="1"/>
        <v>0</v>
      </c>
      <c r="Y14" s="15"/>
      <c r="Z14" s="9">
        <v>26</v>
      </c>
      <c r="AA14" s="9">
        <v>90</v>
      </c>
      <c r="AB14" s="9">
        <v>53</v>
      </c>
      <c r="AC14" s="9">
        <v>60</v>
      </c>
      <c r="AD14" s="9">
        <v>40</v>
      </c>
      <c r="AE14" s="9"/>
      <c r="AF14" s="9"/>
      <c r="AG14" s="9"/>
      <c r="AH14" s="9"/>
      <c r="AI14" s="9"/>
      <c r="AJ14" s="14"/>
      <c r="AK14" s="9">
        <f t="shared" si="2"/>
        <v>-26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x14ac:dyDescent="0.2">
      <c r="A15" s="82" t="s">
        <v>324</v>
      </c>
      <c r="B15" s="82" t="s">
        <v>296</v>
      </c>
      <c r="C15" s="13">
        <v>1072</v>
      </c>
      <c r="D15" s="13">
        <v>1174</v>
      </c>
      <c r="E15" s="18"/>
      <c r="F15" s="12"/>
      <c r="G15" s="13"/>
      <c r="H15" s="13" t="s">
        <v>6</v>
      </c>
      <c r="I15" s="13" t="s">
        <v>7</v>
      </c>
      <c r="J15" s="13"/>
      <c r="K15" s="4"/>
      <c r="L15" s="13">
        <v>53</v>
      </c>
      <c r="M15" s="13">
        <v>73</v>
      </c>
      <c r="N15" s="13"/>
      <c r="O15" s="9"/>
      <c r="P15" s="14"/>
      <c r="Q15" s="9">
        <f t="shared" si="0"/>
        <v>-53</v>
      </c>
      <c r="R15" s="15"/>
      <c r="S15" s="9"/>
      <c r="T15" s="9">
        <v>91</v>
      </c>
      <c r="U15" s="9"/>
      <c r="V15" s="9"/>
      <c r="W15" s="14"/>
      <c r="X15" s="9">
        <f t="shared" si="1"/>
        <v>0</v>
      </c>
      <c r="Y15" s="15"/>
      <c r="Z15" s="9">
        <v>52</v>
      </c>
      <c r="AA15" s="9">
        <v>100</v>
      </c>
      <c r="AB15" s="9">
        <v>82</v>
      </c>
      <c r="AC15" s="9">
        <v>92</v>
      </c>
      <c r="AD15" s="9">
        <v>90</v>
      </c>
      <c r="AE15" s="9"/>
      <c r="AF15" s="9"/>
      <c r="AG15" s="9"/>
      <c r="AH15" s="9"/>
      <c r="AI15" s="9"/>
      <c r="AJ15" s="14"/>
      <c r="AK15" s="9">
        <f t="shared" si="2"/>
        <v>-52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x14ac:dyDescent="0.2">
      <c r="A16" s="82" t="s">
        <v>325</v>
      </c>
      <c r="B16" s="82" t="s">
        <v>326</v>
      </c>
      <c r="C16" s="13">
        <v>865</v>
      </c>
      <c r="D16" s="13">
        <v>853</v>
      </c>
      <c r="E16" s="18"/>
      <c r="F16" s="25"/>
      <c r="G16" s="13"/>
      <c r="H16" s="13" t="s">
        <v>4</v>
      </c>
      <c r="I16" s="13" t="s">
        <v>5</v>
      </c>
      <c r="J16" s="13"/>
      <c r="K16" s="4"/>
      <c r="L16" s="13">
        <v>50</v>
      </c>
      <c r="M16" s="13">
        <v>53</v>
      </c>
      <c r="N16" s="13"/>
      <c r="O16" s="9"/>
      <c r="P16" s="14"/>
      <c r="Q16" s="9">
        <f t="shared" si="0"/>
        <v>-50</v>
      </c>
      <c r="R16" s="15"/>
      <c r="S16" s="9"/>
      <c r="T16" s="9">
        <v>75</v>
      </c>
      <c r="U16" s="9"/>
      <c r="V16" s="9"/>
      <c r="W16" s="14"/>
      <c r="X16" s="9">
        <f t="shared" si="1"/>
        <v>0</v>
      </c>
      <c r="Y16" s="15"/>
      <c r="Z16" s="9">
        <v>26</v>
      </c>
      <c r="AA16" s="9">
        <v>100</v>
      </c>
      <c r="AB16" s="9">
        <v>82</v>
      </c>
      <c r="AC16" s="9">
        <v>84</v>
      </c>
      <c r="AD16" s="9">
        <v>80</v>
      </c>
      <c r="AE16" s="9"/>
      <c r="AF16" s="9"/>
      <c r="AG16" s="9"/>
      <c r="AH16" s="9"/>
      <c r="AI16" s="9"/>
      <c r="AJ16" s="14"/>
      <c r="AK16" s="9">
        <f t="shared" si="2"/>
        <v>-26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x14ac:dyDescent="0.2">
      <c r="A17" s="82" t="s">
        <v>327</v>
      </c>
      <c r="B17" s="82" t="s">
        <v>328</v>
      </c>
      <c r="C17" s="13">
        <v>1204</v>
      </c>
      <c r="D17" s="13">
        <v>1215</v>
      </c>
      <c r="E17" s="18"/>
      <c r="F17" s="12"/>
      <c r="G17" s="13"/>
      <c r="H17" s="13" t="s">
        <v>6</v>
      </c>
      <c r="I17" s="13" t="s">
        <v>45</v>
      </c>
      <c r="J17" s="13"/>
      <c r="K17" s="4"/>
      <c r="L17" s="13">
        <v>73</v>
      </c>
      <c r="M17" s="13">
        <v>87</v>
      </c>
      <c r="N17" s="13"/>
      <c r="O17" s="9"/>
      <c r="P17" s="14"/>
      <c r="Q17" s="9">
        <f t="shared" si="0"/>
        <v>-73</v>
      </c>
      <c r="R17" s="15"/>
      <c r="S17" s="9"/>
      <c r="T17" s="9">
        <v>91</v>
      </c>
      <c r="U17" s="9"/>
      <c r="V17" s="9"/>
      <c r="W17" s="14"/>
      <c r="X17" s="9">
        <f t="shared" si="1"/>
        <v>0</v>
      </c>
      <c r="Y17" s="15"/>
      <c r="Z17" s="9">
        <v>45</v>
      </c>
      <c r="AA17" s="9">
        <v>100</v>
      </c>
      <c r="AB17" s="9">
        <v>100</v>
      </c>
      <c r="AC17" s="9">
        <v>92</v>
      </c>
      <c r="AD17" s="9">
        <v>80</v>
      </c>
      <c r="AE17" s="9"/>
      <c r="AF17" s="9"/>
      <c r="AG17" s="9"/>
      <c r="AH17" s="9"/>
      <c r="AI17" s="9"/>
      <c r="AJ17" s="14"/>
      <c r="AK17" s="9">
        <f t="shared" si="2"/>
        <v>-45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x14ac:dyDescent="0.2">
      <c r="A18" s="82" t="s">
        <v>329</v>
      </c>
      <c r="B18" s="82" t="s">
        <v>330</v>
      </c>
      <c r="C18" s="13">
        <v>1093</v>
      </c>
      <c r="D18" s="13">
        <v>1136</v>
      </c>
      <c r="E18" s="18"/>
      <c r="F18" s="25"/>
      <c r="G18" s="13"/>
      <c r="H18" s="13" t="s">
        <v>6</v>
      </c>
      <c r="I18" s="13" t="s">
        <v>45</v>
      </c>
      <c r="J18" s="13"/>
      <c r="K18" s="4"/>
      <c r="L18" s="13">
        <v>67</v>
      </c>
      <c r="M18" s="13">
        <v>87</v>
      </c>
      <c r="N18" s="13"/>
      <c r="O18" s="9"/>
      <c r="P18" s="14"/>
      <c r="Q18" s="9">
        <f t="shared" si="0"/>
        <v>-67</v>
      </c>
      <c r="R18" s="15"/>
      <c r="S18" s="9"/>
      <c r="T18" s="9">
        <v>88</v>
      </c>
      <c r="U18" s="9"/>
      <c r="V18" s="9"/>
      <c r="W18" s="14"/>
      <c r="X18" s="9">
        <f t="shared" si="1"/>
        <v>0</v>
      </c>
      <c r="Y18" s="15"/>
      <c r="Z18" s="9">
        <v>39</v>
      </c>
      <c r="AA18" s="9">
        <v>100</v>
      </c>
      <c r="AB18" s="9">
        <v>100</v>
      </c>
      <c r="AC18" s="9">
        <v>88</v>
      </c>
      <c r="AD18" s="9">
        <v>80</v>
      </c>
      <c r="AE18" s="9"/>
      <c r="AF18" s="9"/>
      <c r="AG18" s="9"/>
      <c r="AH18" s="9"/>
      <c r="AI18" s="9"/>
      <c r="AJ18" s="14"/>
      <c r="AK18" s="9">
        <f t="shared" si="2"/>
        <v>-39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">
      <c r="A19" s="82" t="s">
        <v>331</v>
      </c>
      <c r="B19" s="82" t="s">
        <v>332</v>
      </c>
      <c r="C19" s="13">
        <v>914</v>
      </c>
      <c r="D19" s="13">
        <v>986</v>
      </c>
      <c r="E19" s="27"/>
      <c r="F19" s="25"/>
      <c r="G19" s="13"/>
      <c r="H19" s="13" t="s">
        <v>5</v>
      </c>
      <c r="I19" s="13" t="s">
        <v>6</v>
      </c>
      <c r="J19" s="13"/>
      <c r="K19" s="4"/>
      <c r="L19" s="13">
        <v>50</v>
      </c>
      <c r="M19" s="13">
        <v>73</v>
      </c>
      <c r="N19" s="13"/>
      <c r="O19" s="9"/>
      <c r="P19" s="14"/>
      <c r="Q19" s="9">
        <f t="shared" si="0"/>
        <v>-50</v>
      </c>
      <c r="R19" s="15"/>
      <c r="S19" s="9"/>
      <c r="T19" s="9">
        <v>91</v>
      </c>
      <c r="U19" s="9"/>
      <c r="V19" s="9"/>
      <c r="W19" s="14"/>
      <c r="X19" s="9">
        <f t="shared" si="1"/>
        <v>0</v>
      </c>
      <c r="Y19" s="15"/>
      <c r="Z19" s="9">
        <v>42</v>
      </c>
      <c r="AA19" s="9">
        <v>100</v>
      </c>
      <c r="AB19" s="9">
        <v>100</v>
      </c>
      <c r="AC19" s="9">
        <v>84</v>
      </c>
      <c r="AD19" s="9">
        <v>70</v>
      </c>
      <c r="AE19" s="9"/>
      <c r="AF19" s="9"/>
      <c r="AG19" s="9"/>
      <c r="AH19" s="9"/>
      <c r="AI19" s="9"/>
      <c r="AJ19" s="14"/>
      <c r="AK19" s="9">
        <f t="shared" si="2"/>
        <v>-42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x14ac:dyDescent="0.2">
      <c r="A20" s="87" t="s">
        <v>333</v>
      </c>
      <c r="B20" s="87" t="s">
        <v>334</v>
      </c>
      <c r="C20" s="13">
        <v>1138</v>
      </c>
      <c r="D20" s="13">
        <v>1176</v>
      </c>
      <c r="E20" s="18"/>
      <c r="F20" s="25"/>
      <c r="G20" s="13"/>
      <c r="H20" s="13" t="s">
        <v>6</v>
      </c>
      <c r="I20" s="13" t="s">
        <v>7</v>
      </c>
      <c r="J20" s="13"/>
      <c r="K20" s="4"/>
      <c r="L20" s="13">
        <v>80</v>
      </c>
      <c r="M20" s="13">
        <v>73</v>
      </c>
      <c r="N20" s="13"/>
      <c r="O20" s="9"/>
      <c r="P20" s="14"/>
      <c r="Q20" s="9">
        <f t="shared" si="0"/>
        <v>-80</v>
      </c>
      <c r="R20" s="15"/>
      <c r="S20" s="9"/>
      <c r="T20" s="9">
        <v>91</v>
      </c>
      <c r="U20" s="9"/>
      <c r="V20" s="9"/>
      <c r="W20" s="14"/>
      <c r="X20" s="9">
        <f t="shared" si="1"/>
        <v>0</v>
      </c>
      <c r="Y20" s="15"/>
      <c r="Z20" s="9">
        <v>52</v>
      </c>
      <c r="AA20" s="9">
        <v>100</v>
      </c>
      <c r="AB20" s="9">
        <v>100</v>
      </c>
      <c r="AC20" s="9">
        <v>88</v>
      </c>
      <c r="AD20" s="9">
        <v>70</v>
      </c>
      <c r="AE20" s="9"/>
      <c r="AF20" s="9"/>
      <c r="AG20" s="9"/>
      <c r="AH20" s="9"/>
      <c r="AI20" s="9"/>
      <c r="AJ20" s="14"/>
      <c r="AK20" s="9">
        <f t="shared" si="2"/>
        <v>-52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2">
      <c r="A21" s="87" t="s">
        <v>335</v>
      </c>
      <c r="B21" s="87" t="s">
        <v>336</v>
      </c>
      <c r="C21" s="13">
        <v>1156</v>
      </c>
      <c r="D21" s="13">
        <v>1242</v>
      </c>
      <c r="E21" s="18"/>
      <c r="F21" s="12"/>
      <c r="G21" s="13"/>
      <c r="H21" s="13" t="s">
        <v>6</v>
      </c>
      <c r="I21" s="13" t="s">
        <v>45</v>
      </c>
      <c r="J21" s="13"/>
      <c r="K21" s="4"/>
      <c r="L21" s="13">
        <v>53</v>
      </c>
      <c r="M21" s="13">
        <v>73</v>
      </c>
      <c r="N21" s="13"/>
      <c r="O21" s="9"/>
      <c r="P21" s="14"/>
      <c r="Q21" s="9">
        <f t="shared" si="0"/>
        <v>-53</v>
      </c>
      <c r="R21" s="15"/>
      <c r="S21" s="9"/>
      <c r="T21" s="9">
        <v>97</v>
      </c>
      <c r="U21" s="9"/>
      <c r="V21" s="9"/>
      <c r="W21" s="14"/>
      <c r="X21" s="9">
        <f t="shared" si="1"/>
        <v>0</v>
      </c>
      <c r="Y21" s="15"/>
      <c r="Z21" s="9">
        <v>55</v>
      </c>
      <c r="AA21" s="9">
        <v>100</v>
      </c>
      <c r="AB21" s="9">
        <v>100</v>
      </c>
      <c r="AC21" s="9">
        <v>92</v>
      </c>
      <c r="AD21" s="9">
        <v>80</v>
      </c>
      <c r="AE21" s="9"/>
      <c r="AF21" s="9"/>
      <c r="AG21" s="9"/>
      <c r="AH21" s="9"/>
      <c r="AI21" s="9"/>
      <c r="AJ21" s="14"/>
      <c r="AK21" s="9">
        <f t="shared" si="2"/>
        <v>-55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x14ac:dyDescent="0.2">
      <c r="A22" s="16"/>
      <c r="B22" s="17"/>
      <c r="C22" s="13"/>
      <c r="D22" s="13"/>
      <c r="E22" s="18"/>
      <c r="F22" s="12"/>
      <c r="G22" s="13"/>
      <c r="H22" s="13"/>
      <c r="I22" s="13"/>
      <c r="J22" s="13"/>
      <c r="K22" s="4"/>
      <c r="L22" s="13"/>
      <c r="M22" s="13"/>
      <c r="N22" s="13"/>
      <c r="O22" s="9"/>
      <c r="P22" s="14"/>
      <c r="Q22" s="9">
        <f t="shared" si="0"/>
        <v>0</v>
      </c>
      <c r="R22" s="15"/>
      <c r="S22" s="9"/>
      <c r="T22" s="9"/>
      <c r="U22" s="9"/>
      <c r="V22" s="9"/>
      <c r="W22" s="14"/>
      <c r="X22" s="9">
        <f t="shared" si="1"/>
        <v>0</v>
      </c>
      <c r="Y22" s="15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4"/>
      <c r="AK22" s="9">
        <f t="shared" si="2"/>
        <v>0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x14ac:dyDescent="0.2">
      <c r="A23" s="16"/>
      <c r="B23" s="17"/>
      <c r="C23" s="13"/>
      <c r="D23" s="26"/>
      <c r="E23" s="18"/>
      <c r="F23" s="12"/>
      <c r="G23" s="13"/>
      <c r="H23" s="13"/>
      <c r="I23" s="13"/>
      <c r="J23" s="13"/>
      <c r="K23" s="4"/>
      <c r="L23" s="13"/>
      <c r="M23" s="13"/>
      <c r="N23" s="13"/>
      <c r="O23" s="9"/>
      <c r="P23" s="14"/>
      <c r="Q23" s="9">
        <f t="shared" si="0"/>
        <v>0</v>
      </c>
      <c r="R23" s="15"/>
      <c r="S23" s="9"/>
      <c r="T23" s="9"/>
      <c r="U23" s="9"/>
      <c r="V23" s="9"/>
      <c r="W23" s="14"/>
      <c r="X23" s="9">
        <f t="shared" si="1"/>
        <v>0</v>
      </c>
      <c r="Y23" s="15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4"/>
      <c r="AK23" s="9">
        <f t="shared" si="2"/>
        <v>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x14ac:dyDescent="0.2">
      <c r="A24" s="16"/>
      <c r="B24" s="17"/>
      <c r="C24" s="13"/>
      <c r="D24" s="13"/>
      <c r="E24" s="18"/>
      <c r="F24" s="12"/>
      <c r="G24" s="13"/>
      <c r="H24" s="13"/>
      <c r="I24" s="13"/>
      <c r="J24" s="13"/>
      <c r="K24" s="4"/>
      <c r="L24" s="13"/>
      <c r="M24" s="13"/>
      <c r="N24" s="13"/>
      <c r="O24" s="9"/>
      <c r="P24" s="14"/>
      <c r="Q24" s="9">
        <f t="shared" si="0"/>
        <v>0</v>
      </c>
      <c r="R24" s="15"/>
      <c r="S24" s="9"/>
      <c r="T24" s="9"/>
      <c r="U24" s="9"/>
      <c r="V24" s="9"/>
      <c r="W24" s="14"/>
      <c r="X24" s="9">
        <f t="shared" si="1"/>
        <v>0</v>
      </c>
      <c r="Y24" s="15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4"/>
      <c r="AK24" s="9">
        <f t="shared" si="2"/>
        <v>0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x14ac:dyDescent="0.2">
      <c r="A25" s="16"/>
      <c r="B25" s="17"/>
      <c r="C25" s="13"/>
      <c r="D25" s="26"/>
      <c r="E25" s="18"/>
      <c r="F25" s="12"/>
      <c r="G25" s="13"/>
      <c r="H25" s="13"/>
      <c r="I25" s="13"/>
      <c r="J25" s="13"/>
      <c r="K25" s="4"/>
      <c r="L25" s="13"/>
      <c r="M25" s="13"/>
      <c r="N25" s="13"/>
      <c r="O25" s="9"/>
      <c r="P25" s="14"/>
      <c r="Q25" s="9">
        <f t="shared" si="0"/>
        <v>0</v>
      </c>
      <c r="R25" s="15"/>
      <c r="S25" s="9"/>
      <c r="T25" s="9"/>
      <c r="U25" s="9"/>
      <c r="V25" s="9"/>
      <c r="W25" s="14"/>
      <c r="X25" s="9">
        <f t="shared" si="1"/>
        <v>0</v>
      </c>
      <c r="Y25" s="15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4"/>
      <c r="AK25" s="9">
        <f t="shared" si="2"/>
        <v>0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x14ac:dyDescent="0.2">
      <c r="A26" s="16"/>
      <c r="B26" s="17"/>
      <c r="C26" s="13"/>
      <c r="D26" s="26"/>
      <c r="E26" s="18"/>
      <c r="F26" s="25"/>
      <c r="G26" s="13"/>
      <c r="H26" s="13"/>
      <c r="I26" s="13"/>
      <c r="J26" s="13"/>
      <c r="K26" s="4"/>
      <c r="L26" s="13"/>
      <c r="M26" s="13"/>
      <c r="N26" s="13"/>
      <c r="O26" s="9"/>
      <c r="P26" s="14"/>
      <c r="Q26" s="9">
        <f t="shared" si="0"/>
        <v>0</v>
      </c>
      <c r="R26" s="15"/>
      <c r="S26" s="9"/>
      <c r="T26" s="9"/>
      <c r="U26" s="9"/>
      <c r="V26" s="9"/>
      <c r="W26" s="14"/>
      <c r="X26" s="9">
        <f t="shared" si="1"/>
        <v>0</v>
      </c>
      <c r="Y26" s="15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4"/>
      <c r="AK26" s="9">
        <f t="shared" si="2"/>
        <v>0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">
      <c r="A27" s="16"/>
      <c r="B27" s="17"/>
      <c r="C27" s="13"/>
      <c r="D27" s="13"/>
      <c r="E27" s="18"/>
      <c r="F27" s="25"/>
      <c r="G27" s="13"/>
      <c r="H27" s="13"/>
      <c r="I27" s="13"/>
      <c r="J27" s="13"/>
      <c r="K27" s="4"/>
      <c r="L27" s="13"/>
      <c r="M27" s="13"/>
      <c r="N27" s="13"/>
      <c r="O27" s="9"/>
      <c r="P27" s="14"/>
      <c r="Q27" s="9">
        <f t="shared" si="0"/>
        <v>0</v>
      </c>
      <c r="R27" s="15"/>
      <c r="S27" s="9"/>
      <c r="T27" s="9"/>
      <c r="U27" s="9"/>
      <c r="V27" s="9"/>
      <c r="W27" s="14"/>
      <c r="X27" s="9">
        <f t="shared" si="1"/>
        <v>0</v>
      </c>
      <c r="Y27" s="15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4"/>
      <c r="AK27" s="9">
        <f t="shared" si="2"/>
        <v>0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x14ac:dyDescent="0.2">
      <c r="A28" s="16"/>
      <c r="B28" s="17"/>
      <c r="C28" s="13"/>
      <c r="D28" s="13"/>
      <c r="E28" s="18"/>
      <c r="F28" s="12"/>
      <c r="G28" s="13"/>
      <c r="H28" s="13"/>
      <c r="I28" s="13"/>
      <c r="J28" s="13"/>
      <c r="K28" s="4"/>
      <c r="L28" s="13"/>
      <c r="M28" s="13"/>
      <c r="N28" s="13"/>
      <c r="O28" s="9"/>
      <c r="P28" s="14"/>
      <c r="Q28" s="9">
        <f t="shared" si="0"/>
        <v>0</v>
      </c>
      <c r="R28" s="15"/>
      <c r="S28" s="9"/>
      <c r="T28" s="9"/>
      <c r="U28" s="9"/>
      <c r="V28" s="9"/>
      <c r="W28" s="14"/>
      <c r="X28" s="9">
        <f t="shared" si="1"/>
        <v>0</v>
      </c>
      <c r="Y28" s="15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4"/>
      <c r="AK28" s="9">
        <f t="shared" si="2"/>
        <v>0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x14ac:dyDescent="0.2">
      <c r="A29" s="22"/>
      <c r="B29" s="28"/>
      <c r="C29" s="13"/>
      <c r="D29" s="13"/>
      <c r="E29" s="18"/>
      <c r="F29" s="12"/>
      <c r="G29" s="13"/>
      <c r="H29" s="13"/>
      <c r="I29" s="13"/>
      <c r="J29" s="13"/>
      <c r="K29" s="4"/>
      <c r="L29" s="13"/>
      <c r="M29" s="13"/>
      <c r="N29" s="13"/>
      <c r="O29" s="9"/>
      <c r="P29" s="14"/>
      <c r="Q29" s="9">
        <f t="shared" si="0"/>
        <v>0</v>
      </c>
      <c r="R29" s="15"/>
      <c r="S29" s="9"/>
      <c r="T29" s="9"/>
      <c r="U29" s="9"/>
      <c r="V29" s="9"/>
      <c r="W29" s="14"/>
      <c r="X29" s="9">
        <f t="shared" si="1"/>
        <v>0</v>
      </c>
      <c r="Y29" s="1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4"/>
      <c r="AK29" s="9">
        <f t="shared" si="2"/>
        <v>0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">
      <c r="A30" s="22"/>
      <c r="B30" s="28"/>
      <c r="C30" s="13"/>
      <c r="D30" s="13"/>
      <c r="E30" s="18"/>
      <c r="F30" s="12"/>
      <c r="G30" s="13"/>
      <c r="H30" s="13"/>
      <c r="I30" s="13"/>
      <c r="J30" s="13"/>
      <c r="K30" s="4"/>
      <c r="L30" s="13"/>
      <c r="M30" s="13"/>
      <c r="N30" s="13"/>
      <c r="O30" s="9"/>
      <c r="P30" s="14"/>
      <c r="Q30" s="9">
        <f t="shared" si="0"/>
        <v>0</v>
      </c>
      <c r="R30" s="15"/>
      <c r="S30" s="9"/>
      <c r="T30" s="9"/>
      <c r="U30" s="9"/>
      <c r="V30" s="9"/>
      <c r="W30" s="14"/>
      <c r="X30" s="9">
        <f t="shared" si="1"/>
        <v>0</v>
      </c>
      <c r="Y30" s="15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4"/>
      <c r="AK30" s="9">
        <f t="shared" si="2"/>
        <v>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2">
      <c r="A31" s="22"/>
      <c r="B31" s="28"/>
      <c r="C31" s="13"/>
      <c r="D31" s="13"/>
      <c r="E31" s="18"/>
      <c r="F31" s="12"/>
      <c r="G31" s="13"/>
      <c r="H31" s="13"/>
      <c r="I31" s="13"/>
      <c r="J31" s="13"/>
      <c r="K31" s="4"/>
      <c r="L31" s="13"/>
      <c r="M31" s="13"/>
      <c r="N31" s="13"/>
      <c r="O31" s="9"/>
      <c r="P31" s="14"/>
      <c r="Q31" s="9">
        <f t="shared" si="0"/>
        <v>0</v>
      </c>
      <c r="R31" s="15"/>
      <c r="S31" s="9"/>
      <c r="T31" s="9"/>
      <c r="U31" s="9"/>
      <c r="V31" s="9"/>
      <c r="W31" s="14"/>
      <c r="X31" s="9">
        <f t="shared" si="1"/>
        <v>0</v>
      </c>
      <c r="Y31" s="1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4"/>
      <c r="AK31" s="9">
        <f t="shared" si="2"/>
        <v>0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2">
      <c r="A32" s="22"/>
      <c r="B32" s="28"/>
      <c r="C32" s="13"/>
      <c r="D32" s="13"/>
      <c r="E32" s="18"/>
      <c r="F32" s="12"/>
      <c r="G32" s="13"/>
      <c r="H32" s="13"/>
      <c r="I32" s="13"/>
      <c r="J32" s="13"/>
      <c r="K32" s="4"/>
      <c r="L32" s="13"/>
      <c r="M32" s="13"/>
      <c r="N32" s="13"/>
      <c r="O32" s="9"/>
      <c r="P32" s="14"/>
      <c r="Q32" s="9">
        <f t="shared" si="0"/>
        <v>0</v>
      </c>
      <c r="R32" s="15"/>
      <c r="S32" s="9"/>
      <c r="T32" s="9"/>
      <c r="U32" s="9"/>
      <c r="V32" s="9"/>
      <c r="W32" s="14"/>
      <c r="X32" s="9">
        <f t="shared" si="1"/>
        <v>0</v>
      </c>
      <c r="Y32" s="1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4"/>
      <c r="AK32" s="9">
        <f t="shared" si="2"/>
        <v>0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2">
      <c r="A33" s="22"/>
      <c r="B33" s="28"/>
      <c r="C33" s="13"/>
      <c r="D33" s="13"/>
      <c r="E33" s="18"/>
      <c r="F33" s="12"/>
      <c r="G33" s="13"/>
      <c r="H33" s="13"/>
      <c r="I33" s="13"/>
      <c r="J33" s="13"/>
      <c r="K33" s="4"/>
      <c r="L33" s="13"/>
      <c r="M33" s="13"/>
      <c r="N33" s="13"/>
      <c r="O33" s="9"/>
      <c r="P33" s="9"/>
      <c r="Q33" s="9">
        <f t="shared" si="0"/>
        <v>0</v>
      </c>
      <c r="R33" s="15"/>
      <c r="S33" s="9"/>
      <c r="T33" s="9"/>
      <c r="U33" s="9"/>
      <c r="V33" s="9"/>
      <c r="W33" s="9"/>
      <c r="X33" s="9">
        <f t="shared" si="1"/>
        <v>0</v>
      </c>
      <c r="Y33" s="1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>
        <f t="shared" si="2"/>
        <v>0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x14ac:dyDescent="0.2">
      <c r="A34" s="22"/>
      <c r="B34" s="28"/>
      <c r="C34" s="13"/>
      <c r="D34" s="13"/>
      <c r="E34" s="18"/>
      <c r="F34" s="12"/>
      <c r="G34" s="13"/>
      <c r="H34" s="13"/>
      <c r="I34" s="13"/>
      <c r="J34" s="13"/>
      <c r="K34" s="4"/>
      <c r="L34" s="13"/>
      <c r="M34" s="13"/>
      <c r="N34" s="13"/>
      <c r="O34" s="24"/>
      <c r="P34" s="24"/>
      <c r="Q34" s="9">
        <f t="shared" si="0"/>
        <v>0</v>
      </c>
      <c r="R34" s="29"/>
      <c r="S34" s="30"/>
      <c r="T34" s="30"/>
      <c r="U34" s="30"/>
      <c r="V34" s="24"/>
      <c r="W34" s="24"/>
      <c r="X34" s="9">
        <f t="shared" si="1"/>
        <v>0</v>
      </c>
      <c r="Y34" s="29"/>
      <c r="Z34" s="30"/>
      <c r="AA34" s="30"/>
      <c r="AB34" s="30"/>
      <c r="AC34" s="24"/>
      <c r="AD34" s="24"/>
      <c r="AE34" s="24"/>
      <c r="AF34" s="24"/>
      <c r="AG34" s="24"/>
      <c r="AH34" s="24"/>
      <c r="AI34" s="24"/>
      <c r="AJ34" s="24"/>
      <c r="AK34" s="9">
        <f t="shared" si="2"/>
        <v>0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x14ac:dyDescent="0.2">
      <c r="B35" s="31" t="s">
        <v>95</v>
      </c>
      <c r="C35" s="32">
        <f t="shared" ref="C35:E35" si="3">AVERAGE(C4:C34)</f>
        <v>995.11111111111109</v>
      </c>
      <c r="D35" s="32">
        <f t="shared" si="3"/>
        <v>1043.2777777777778</v>
      </c>
      <c r="E35" s="32" t="e">
        <f t="shared" si="3"/>
        <v>#DIV/0!</v>
      </c>
      <c r="F35" s="12"/>
      <c r="G35" s="4"/>
      <c r="H35" s="4"/>
      <c r="I35" s="4"/>
      <c r="J35" s="4"/>
      <c r="K35" s="4"/>
      <c r="L35" s="32">
        <f t="shared" ref="L35:Q35" si="4">AVERAGE(L4:L34)</f>
        <v>51</v>
      </c>
      <c r="M35" s="32">
        <f t="shared" si="4"/>
        <v>66.555555555555557</v>
      </c>
      <c r="N35" s="32" t="e">
        <f t="shared" si="4"/>
        <v>#DIV/0!</v>
      </c>
      <c r="O35" s="32" t="e">
        <f t="shared" si="4"/>
        <v>#DIV/0!</v>
      </c>
      <c r="P35" s="32" t="e">
        <f t="shared" si="4"/>
        <v>#DIV/0!</v>
      </c>
      <c r="Q35" s="32">
        <f t="shared" si="4"/>
        <v>-29.612903225806452</v>
      </c>
      <c r="R35" s="29"/>
      <c r="S35" s="32" t="e">
        <f t="shared" ref="S35:X35" si="5">AVERAGE(S4:S34)</f>
        <v>#DIV/0!</v>
      </c>
      <c r="T35" s="32">
        <f t="shared" si="5"/>
        <v>83.666666666666671</v>
      </c>
      <c r="U35" s="32" t="e">
        <f t="shared" si="5"/>
        <v>#DIV/0!</v>
      </c>
      <c r="V35" s="32" t="e">
        <f t="shared" si="5"/>
        <v>#DIV/0!</v>
      </c>
      <c r="W35" s="32" t="e">
        <f t="shared" si="5"/>
        <v>#DIV/0!</v>
      </c>
      <c r="X35" s="32">
        <f t="shared" si="5"/>
        <v>0</v>
      </c>
      <c r="Y35" s="29"/>
      <c r="Z35" s="32">
        <f t="shared" ref="Z35:AC35" si="6">AVERAGE(Z4:Z34)</f>
        <v>41.333333333333336</v>
      </c>
      <c r="AA35" s="32">
        <f t="shared" si="6"/>
        <v>99.166666666666671</v>
      </c>
      <c r="AB35" s="32">
        <f t="shared" si="6"/>
        <v>89.777777777777771</v>
      </c>
      <c r="AC35" s="32">
        <f t="shared" si="6"/>
        <v>83.111111111111114</v>
      </c>
      <c r="AD35" s="32"/>
      <c r="AE35" s="32"/>
      <c r="AF35" s="32"/>
      <c r="AG35" s="32"/>
      <c r="AH35" s="32"/>
      <c r="AI35" s="32"/>
      <c r="AJ35" s="32" t="e">
        <f t="shared" ref="AJ35:AK35" si="7">AVERAGE(AJ4:AJ34)</f>
        <v>#DIV/0!</v>
      </c>
      <c r="AK35" s="32">
        <f t="shared" si="7"/>
        <v>-24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x14ac:dyDescent="0.2">
      <c r="B36" s="33" t="s">
        <v>96</v>
      </c>
      <c r="C36" s="34">
        <f t="shared" ref="C36:E36" ca="1" si="8">COUNTA(valuesByColor("#a4c2f4", "#000000",C4:C34))</f>
        <v>1</v>
      </c>
      <c r="D36" s="34">
        <f t="shared" ca="1" si="8"/>
        <v>1</v>
      </c>
      <c r="E36" s="34">
        <f t="shared" ca="1" si="8"/>
        <v>1</v>
      </c>
      <c r="F36" s="12"/>
      <c r="G36" s="34">
        <f t="shared" ref="G36:J36" ca="1" si="9">COUNTA(valuesByColor("#a4c2f4", "#000000",G4:G34))</f>
        <v>1</v>
      </c>
      <c r="H36" s="34">
        <f t="shared" ca="1" si="9"/>
        <v>1</v>
      </c>
      <c r="I36" s="34">
        <f t="shared" ca="1" si="9"/>
        <v>1</v>
      </c>
      <c r="J36" s="34">
        <f t="shared" ca="1" si="9"/>
        <v>1</v>
      </c>
      <c r="K36" s="4"/>
      <c r="L36" s="34">
        <f t="shared" ref="L36:Q36" ca="1" si="10">COUNTA(valuesByColor("#a4c2f4", "#000000",L4:L34))</f>
        <v>1</v>
      </c>
      <c r="M36" s="34">
        <f t="shared" ca="1" si="10"/>
        <v>1</v>
      </c>
      <c r="N36" s="34">
        <f t="shared" ca="1" si="10"/>
        <v>1</v>
      </c>
      <c r="O36" s="34">
        <f t="shared" ca="1" si="10"/>
        <v>1</v>
      </c>
      <c r="P36" s="34">
        <f t="shared" ca="1" si="10"/>
        <v>1</v>
      </c>
      <c r="Q36" s="34">
        <f t="shared" ca="1" si="10"/>
        <v>1</v>
      </c>
      <c r="R36" s="29"/>
      <c r="S36" s="34">
        <f t="shared" ref="S36:X36" ca="1" si="11">COUNTA(valuesByColor("#a4c2f4", "#000000",S4:S34))</f>
        <v>1</v>
      </c>
      <c r="T36" s="34">
        <f t="shared" ca="1" si="11"/>
        <v>1</v>
      </c>
      <c r="U36" s="34">
        <f t="shared" ca="1" si="11"/>
        <v>1</v>
      </c>
      <c r="V36" s="34">
        <f t="shared" ca="1" si="11"/>
        <v>1</v>
      </c>
      <c r="W36" s="34">
        <f t="shared" ca="1" si="11"/>
        <v>1</v>
      </c>
      <c r="X36" s="34">
        <f t="shared" ca="1" si="11"/>
        <v>1</v>
      </c>
      <c r="Y36" s="29"/>
      <c r="Z36" s="34">
        <f t="shared" ref="Z36:AC36" ca="1" si="12">COUNTA(valuesByColor("#a4c2f4", "#000000",Z4:Z34))</f>
        <v>1</v>
      </c>
      <c r="AA36" s="34">
        <f t="shared" ca="1" si="12"/>
        <v>1</v>
      </c>
      <c r="AB36" s="34">
        <f t="shared" ca="1" si="12"/>
        <v>1</v>
      </c>
      <c r="AC36" s="34">
        <f t="shared" ca="1" si="12"/>
        <v>1</v>
      </c>
      <c r="AD36" s="34"/>
      <c r="AE36" s="34"/>
      <c r="AF36" s="34"/>
      <c r="AG36" s="34"/>
      <c r="AH36" s="34"/>
      <c r="AI36" s="34"/>
      <c r="AJ36" s="34">
        <f t="shared" ref="AJ36:AK36" ca="1" si="13">COUNTA(valuesByColor("#a4c2f4", "#000000",AJ4:AJ34))</f>
        <v>1</v>
      </c>
      <c r="AK36" s="34">
        <f t="shared" ca="1" si="13"/>
        <v>1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x14ac:dyDescent="0.2">
      <c r="B37" s="35" t="s">
        <v>97</v>
      </c>
      <c r="C37" s="34">
        <f t="shared" ref="C37:E37" ca="1" si="14">COUNTA(valuesByColor("#b7e1cd", "#000000", C4:C34))</f>
        <v>1</v>
      </c>
      <c r="D37" s="34">
        <f t="shared" ca="1" si="14"/>
        <v>1</v>
      </c>
      <c r="E37" s="34">
        <f t="shared" ca="1" si="14"/>
        <v>1</v>
      </c>
      <c r="F37" s="12"/>
      <c r="G37" s="34">
        <f t="shared" ref="G37:J37" ca="1" si="15">COUNTA(valuesByColor("#b7e1cd", "#000000", G4:G34))</f>
        <v>1</v>
      </c>
      <c r="H37" s="34">
        <f t="shared" ca="1" si="15"/>
        <v>1</v>
      </c>
      <c r="I37" s="34">
        <f t="shared" ca="1" si="15"/>
        <v>1</v>
      </c>
      <c r="J37" s="34">
        <f t="shared" ca="1" si="15"/>
        <v>1</v>
      </c>
      <c r="K37" s="4"/>
      <c r="L37" s="34">
        <f t="shared" ref="L37:Q37" ca="1" si="16">COUNTA(valuesByColor("#b7e1cd", "#000000", L4:L34))</f>
        <v>1</v>
      </c>
      <c r="M37" s="34">
        <f t="shared" ca="1" si="16"/>
        <v>1</v>
      </c>
      <c r="N37" s="34">
        <f t="shared" ca="1" si="16"/>
        <v>1</v>
      </c>
      <c r="O37" s="34">
        <f t="shared" ca="1" si="16"/>
        <v>1</v>
      </c>
      <c r="P37" s="34">
        <f t="shared" ca="1" si="16"/>
        <v>1</v>
      </c>
      <c r="Q37" s="34">
        <f t="shared" ca="1" si="16"/>
        <v>1</v>
      </c>
      <c r="R37" s="15"/>
      <c r="S37" s="34">
        <f t="shared" ref="S37:X37" ca="1" si="17">COUNTA(valuesByColor("#b7e1cd", "#000000", S4:S34))</f>
        <v>1</v>
      </c>
      <c r="T37" s="34">
        <f t="shared" ca="1" si="17"/>
        <v>1</v>
      </c>
      <c r="U37" s="34">
        <f t="shared" ca="1" si="17"/>
        <v>1</v>
      </c>
      <c r="V37" s="34">
        <f t="shared" ca="1" si="17"/>
        <v>1</v>
      </c>
      <c r="W37" s="34">
        <f t="shared" ca="1" si="17"/>
        <v>1</v>
      </c>
      <c r="X37" s="34">
        <f t="shared" ca="1" si="17"/>
        <v>1</v>
      </c>
      <c r="Y37" s="36"/>
      <c r="Z37" s="34">
        <f t="shared" ref="Z37:AC37" ca="1" si="18">COUNTA(valuesByColor("#b7e1cd", "#000000", Z4:Z34))</f>
        <v>1</v>
      </c>
      <c r="AA37" s="34">
        <f t="shared" ca="1" si="18"/>
        <v>1</v>
      </c>
      <c r="AB37" s="34">
        <f t="shared" ca="1" si="18"/>
        <v>1</v>
      </c>
      <c r="AC37" s="34">
        <f t="shared" ca="1" si="18"/>
        <v>1</v>
      </c>
      <c r="AD37" s="34"/>
      <c r="AE37" s="34"/>
      <c r="AF37" s="34"/>
      <c r="AG37" s="34"/>
      <c r="AH37" s="34"/>
      <c r="AI37" s="34"/>
      <c r="AJ37" s="34">
        <f t="shared" ref="AJ37:AK37" ca="1" si="19">COUNTA(valuesByColor("#b7e1cd", "#000000", AJ4:AJ34))</f>
        <v>1</v>
      </c>
      <c r="AK37" s="34">
        <f t="shared" ca="1" si="19"/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x14ac:dyDescent="0.2">
      <c r="B38" s="37" t="s">
        <v>98</v>
      </c>
      <c r="C38" s="34">
        <f t="shared" ref="C38:E38" ca="1" si="20">COUNTA(valuesByColor("#fce8b2", "#000000",C4:C34))</f>
        <v>1</v>
      </c>
      <c r="D38" s="34">
        <f t="shared" ca="1" si="20"/>
        <v>1</v>
      </c>
      <c r="E38" s="34">
        <f t="shared" ca="1" si="20"/>
        <v>1</v>
      </c>
      <c r="F38" s="38"/>
      <c r="G38" s="34">
        <f t="shared" ref="G38:J38" ca="1" si="21">COUNTA(valuesByColor("#fce8b2", "#000000",G4:G34))</f>
        <v>1</v>
      </c>
      <c r="H38" s="34">
        <f t="shared" ca="1" si="21"/>
        <v>1</v>
      </c>
      <c r="I38" s="34">
        <f t="shared" ca="1" si="21"/>
        <v>1</v>
      </c>
      <c r="J38" s="34">
        <f t="shared" ca="1" si="21"/>
        <v>1</v>
      </c>
      <c r="K38" s="39"/>
      <c r="L38" s="34">
        <f t="shared" ref="L38:Q38" ca="1" si="22">COUNTA(valuesByColor("#fce8b2", "#000000",L4:L34))</f>
        <v>1</v>
      </c>
      <c r="M38" s="34">
        <f t="shared" ca="1" si="22"/>
        <v>1</v>
      </c>
      <c r="N38" s="34">
        <f t="shared" ca="1" si="22"/>
        <v>1</v>
      </c>
      <c r="O38" s="34">
        <f t="shared" ca="1" si="22"/>
        <v>1</v>
      </c>
      <c r="P38" s="34">
        <f t="shared" ca="1" si="22"/>
        <v>1</v>
      </c>
      <c r="Q38" s="34">
        <f t="shared" ca="1" si="22"/>
        <v>1</v>
      </c>
      <c r="R38" s="40"/>
      <c r="S38" s="34">
        <f t="shared" ref="S38:X38" ca="1" si="23">COUNTA(valuesByColor("#fce8b2", "#000000",S4:S34))</f>
        <v>1</v>
      </c>
      <c r="T38" s="34">
        <f t="shared" ca="1" si="23"/>
        <v>1</v>
      </c>
      <c r="U38" s="34">
        <f t="shared" ca="1" si="23"/>
        <v>1</v>
      </c>
      <c r="V38" s="34">
        <f t="shared" ca="1" si="23"/>
        <v>1</v>
      </c>
      <c r="W38" s="34">
        <f t="shared" ca="1" si="23"/>
        <v>1</v>
      </c>
      <c r="X38" s="34">
        <f t="shared" ca="1" si="23"/>
        <v>1</v>
      </c>
      <c r="Y38" s="41"/>
      <c r="Z38" s="34">
        <f t="shared" ref="Z38:AC38" ca="1" si="24">COUNTA(valuesByColor("#fce8b2", "#000000",Z4:Z34))</f>
        <v>1</v>
      </c>
      <c r="AA38" s="34">
        <f t="shared" ca="1" si="24"/>
        <v>1</v>
      </c>
      <c r="AB38" s="34">
        <f t="shared" ca="1" si="24"/>
        <v>1</v>
      </c>
      <c r="AC38" s="34">
        <f t="shared" ca="1" si="24"/>
        <v>1</v>
      </c>
      <c r="AD38" s="34"/>
      <c r="AE38" s="34"/>
      <c r="AF38" s="34"/>
      <c r="AG38" s="34"/>
      <c r="AH38" s="34"/>
      <c r="AI38" s="34"/>
      <c r="AJ38" s="34">
        <f t="shared" ref="AJ38:AK38" ca="1" si="25">COUNTA(valuesByColor("#fce8b2", "#000000",AJ4:AJ34))</f>
        <v>1</v>
      </c>
      <c r="AK38" s="34">
        <f t="shared" ca="1" si="25"/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x14ac:dyDescent="0.2">
      <c r="B39" s="42" t="s">
        <v>99</v>
      </c>
      <c r="C39" s="34">
        <f t="shared" ref="C39:E39" ca="1" si="26">COUNTA(valuesByColor("#f4c7c3", "#000000", C4:C34))</f>
        <v>1</v>
      </c>
      <c r="D39" s="34">
        <f t="shared" ca="1" si="26"/>
        <v>1</v>
      </c>
      <c r="E39" s="34">
        <f t="shared" ca="1" si="26"/>
        <v>1</v>
      </c>
      <c r="F39" s="38"/>
      <c r="G39" s="34">
        <f t="shared" ref="G39:J39" ca="1" si="27">COUNTA(valuesByColor("#f4c7c3", "#000000", G4:G34))</f>
        <v>1</v>
      </c>
      <c r="H39" s="34">
        <f t="shared" ca="1" si="27"/>
        <v>1</v>
      </c>
      <c r="I39" s="34">
        <f t="shared" ca="1" si="27"/>
        <v>1</v>
      </c>
      <c r="J39" s="34">
        <f t="shared" ca="1" si="27"/>
        <v>1</v>
      </c>
      <c r="K39" s="39"/>
      <c r="L39" s="34">
        <f t="shared" ref="L39:Q39" ca="1" si="28">COUNTA(valuesByColor("#f4c7c3", "#000000", L4:L34))</f>
        <v>1</v>
      </c>
      <c r="M39" s="34">
        <f t="shared" ca="1" si="28"/>
        <v>1</v>
      </c>
      <c r="N39" s="34">
        <f t="shared" ca="1" si="28"/>
        <v>1</v>
      </c>
      <c r="O39" s="34">
        <f t="shared" ca="1" si="28"/>
        <v>1</v>
      </c>
      <c r="P39" s="34">
        <f t="shared" ca="1" si="28"/>
        <v>1</v>
      </c>
      <c r="Q39" s="34">
        <f t="shared" ca="1" si="28"/>
        <v>1</v>
      </c>
      <c r="R39" s="15"/>
      <c r="S39" s="34">
        <f t="shared" ref="S39:X39" ca="1" si="29">COUNTA(valuesByColor("#f4c7c3", "#000000", S4:S34))</f>
        <v>1</v>
      </c>
      <c r="T39" s="34">
        <f t="shared" ca="1" si="29"/>
        <v>1</v>
      </c>
      <c r="U39" s="34">
        <f t="shared" ca="1" si="29"/>
        <v>1</v>
      </c>
      <c r="V39" s="34">
        <f t="shared" ca="1" si="29"/>
        <v>1</v>
      </c>
      <c r="W39" s="34">
        <f t="shared" ca="1" si="29"/>
        <v>1</v>
      </c>
      <c r="X39" s="34">
        <f t="shared" ca="1" si="29"/>
        <v>1</v>
      </c>
      <c r="Y39" s="36"/>
      <c r="Z39" s="34">
        <f t="shared" ref="Z39:AC39" ca="1" si="30">COUNTA(valuesByColor("#f4c7c3", "#000000", Z4:Z34))</f>
        <v>1</v>
      </c>
      <c r="AA39" s="34">
        <f t="shared" ca="1" si="30"/>
        <v>1</v>
      </c>
      <c r="AB39" s="34">
        <f t="shared" ca="1" si="30"/>
        <v>1</v>
      </c>
      <c r="AC39" s="34">
        <f t="shared" ca="1" si="30"/>
        <v>1</v>
      </c>
      <c r="AD39" s="34"/>
      <c r="AE39" s="34"/>
      <c r="AF39" s="34"/>
      <c r="AG39" s="34"/>
      <c r="AH39" s="34"/>
      <c r="AI39" s="34"/>
      <c r="AJ39" s="34">
        <f t="shared" ref="AJ39:AK39" ca="1" si="31">COUNTA(valuesByColor("#f4c7c3", "#000000", AJ4:AJ34))</f>
        <v>1</v>
      </c>
      <c r="AK39" s="34">
        <f t="shared" ca="1" si="31"/>
        <v>1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x14ac:dyDescent="0.2">
      <c r="L40" s="5"/>
      <c r="M40" s="5"/>
      <c r="N40" s="5"/>
      <c r="O40" s="74" t="s">
        <v>100</v>
      </c>
      <c r="P40" s="75"/>
      <c r="Q40" s="43">
        <f>COUNTA(A22:A34)</f>
        <v>0</v>
      </c>
      <c r="R40" s="44"/>
      <c r="S40" s="45"/>
      <c r="T40" s="45"/>
      <c r="U40" s="46"/>
      <c r="V40" s="76" t="s">
        <v>100</v>
      </c>
      <c r="W40" s="75"/>
      <c r="X40" s="43">
        <f>Q40</f>
        <v>0</v>
      </c>
      <c r="Y40" s="47"/>
      <c r="Z40" s="45"/>
      <c r="AA40" s="45"/>
      <c r="AB40" s="46"/>
      <c r="AC40" s="76" t="s">
        <v>100</v>
      </c>
      <c r="AD40" s="77"/>
      <c r="AE40" s="77"/>
      <c r="AF40" s="77"/>
      <c r="AG40" s="77"/>
      <c r="AH40" s="77"/>
      <c r="AI40" s="77"/>
      <c r="AJ40" s="75"/>
      <c r="AK40" s="43">
        <f>Q40</f>
        <v>0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x14ac:dyDescent="0.2"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50"/>
      <c r="N41" s="50"/>
      <c r="O41" s="78" t="s">
        <v>101</v>
      </c>
      <c r="P41" s="79"/>
      <c r="Q41" s="51">
        <f>COUNTIF(P4:P34,"&gt;=80")</f>
        <v>0</v>
      </c>
      <c r="R41" s="29"/>
      <c r="S41" s="52"/>
      <c r="T41" s="52"/>
      <c r="U41" s="53"/>
      <c r="V41" s="80" t="s">
        <v>101</v>
      </c>
      <c r="W41" s="79"/>
      <c r="X41" s="51">
        <f>COUNTIF(W4:W34,"&gt;=75")</f>
        <v>0</v>
      </c>
      <c r="Y41" s="54"/>
      <c r="Z41" s="52"/>
      <c r="AA41" s="52"/>
      <c r="AB41" s="53"/>
      <c r="AC41" s="80" t="s">
        <v>101</v>
      </c>
      <c r="AD41" s="81"/>
      <c r="AE41" s="81"/>
      <c r="AF41" s="81"/>
      <c r="AG41" s="81"/>
      <c r="AH41" s="81"/>
      <c r="AI41" s="81"/>
      <c r="AJ41" s="79"/>
      <c r="AK41" s="51">
        <f>COUNTIF(AJ4:AJ34,"&gt;=80")</f>
        <v>0</v>
      </c>
      <c r="AL41" s="5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x14ac:dyDescent="0.2">
      <c r="AL42" s="5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x14ac:dyDescent="0.2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x14ac:dyDescent="0.2"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x14ac:dyDescent="0.2"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x14ac:dyDescent="0.2"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x14ac:dyDescent="0.2"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x14ac:dyDescent="0.2"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38:49" x14ac:dyDescent="0.2"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38:49" x14ac:dyDescent="0.2"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38:49" x14ac:dyDescent="0.2"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38:49" x14ac:dyDescent="0.2"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38:49" x14ac:dyDescent="0.2"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38:49" x14ac:dyDescent="0.2"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38:49" x14ac:dyDescent="0.2"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38:49" x14ac:dyDescent="0.2"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38:49" x14ac:dyDescent="0.2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38:49" x14ac:dyDescent="0.2"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38:49" x14ac:dyDescent="0.2"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38:49" x14ac:dyDescent="0.2"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38:49" x14ac:dyDescent="0.2"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38:49" x14ac:dyDescent="0.2"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38:49" x14ac:dyDescent="0.2"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38:49" x14ac:dyDescent="0.2"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38:49" x14ac:dyDescent="0.2"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38:49" x14ac:dyDescent="0.2"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38:49" x14ac:dyDescent="0.2"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38:49" x14ac:dyDescent="0.2"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38:49" x14ac:dyDescent="0.2"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38:49" x14ac:dyDescent="0.2"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38:49" x14ac:dyDescent="0.2"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38:49" x14ac:dyDescent="0.2"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38:49" x14ac:dyDescent="0.2"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38:49" x14ac:dyDescent="0.2"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38:49" x14ac:dyDescent="0.2"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38:49" x14ac:dyDescent="0.2"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38:49" x14ac:dyDescent="0.2"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38:49" x14ac:dyDescent="0.2"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38:49" x14ac:dyDescent="0.2"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38:49" x14ac:dyDescent="0.2"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3:49" x14ac:dyDescent="0.2">
      <c r="C81" s="56"/>
      <c r="D81" s="56"/>
      <c r="E81" s="56"/>
      <c r="F81" s="56"/>
      <c r="G81" s="56"/>
      <c r="H81" s="56"/>
      <c r="I81" s="56"/>
      <c r="J81" s="56"/>
      <c r="K81" s="56"/>
      <c r="M81" s="56"/>
      <c r="N81" s="56"/>
      <c r="O81" s="56"/>
      <c r="P81" s="56"/>
      <c r="Q81" s="56"/>
      <c r="R81" s="56"/>
      <c r="S81" s="56"/>
      <c r="T81" s="56"/>
      <c r="U81" s="56"/>
      <c r="Z81" s="56"/>
      <c r="AA81" s="56"/>
      <c r="AB81" s="56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3:49" x14ac:dyDescent="0.2"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3:49" x14ac:dyDescent="0.2"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3:49" x14ac:dyDescent="0.2"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3:49" x14ac:dyDescent="0.2"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3:49" x14ac:dyDescent="0.2"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3:49" x14ac:dyDescent="0.2"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3:49" x14ac:dyDescent="0.2"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3:49" x14ac:dyDescent="0.2"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3:49" x14ac:dyDescent="0.2"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3:49" x14ac:dyDescent="0.2"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3:49" x14ac:dyDescent="0.2"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3:49" x14ac:dyDescent="0.2"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3:49" x14ac:dyDescent="0.2"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3:49" x14ac:dyDescent="0.2"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3:49" x14ac:dyDescent="0.2"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38:49" x14ac:dyDescent="0.2"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38:49" x14ac:dyDescent="0.2"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38:49" x14ac:dyDescent="0.2"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38:49" x14ac:dyDescent="0.2"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38:49" x14ac:dyDescent="0.2"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38:49" x14ac:dyDescent="0.2"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38:49" x14ac:dyDescent="0.2"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38:49" x14ac:dyDescent="0.2"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38:49" x14ac:dyDescent="0.2"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38:49" x14ac:dyDescent="0.2"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38:49" x14ac:dyDescent="0.2"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38:49" x14ac:dyDescent="0.2"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38:49" x14ac:dyDescent="0.2"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38:49" x14ac:dyDescent="0.2"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38:49" x14ac:dyDescent="0.2"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38:49" x14ac:dyDescent="0.2"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38:49" x14ac:dyDescent="0.2"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38:49" x14ac:dyDescent="0.2"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38:49" x14ac:dyDescent="0.2"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38:49" x14ac:dyDescent="0.2"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38:49" x14ac:dyDescent="0.2"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38:49" x14ac:dyDescent="0.2"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38:49" x14ac:dyDescent="0.2"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38:49" x14ac:dyDescent="0.2"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38:49" x14ac:dyDescent="0.2"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38:49" x14ac:dyDescent="0.2"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38:49" x14ac:dyDescent="0.2"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38:49" x14ac:dyDescent="0.2"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38:49" x14ac:dyDescent="0.2"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38:49" x14ac:dyDescent="0.2"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38:49" x14ac:dyDescent="0.2"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38:49" x14ac:dyDescent="0.2"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38:49" x14ac:dyDescent="0.2"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38:49" x14ac:dyDescent="0.2"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38:49" x14ac:dyDescent="0.2"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38:49" x14ac:dyDescent="0.2"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38:49" x14ac:dyDescent="0.2"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38:49" x14ac:dyDescent="0.2"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38:49" x14ac:dyDescent="0.2"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38:49" x14ac:dyDescent="0.2"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38:49" x14ac:dyDescent="0.2"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38:49" x14ac:dyDescent="0.2"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38:49" x14ac:dyDescent="0.2"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38:49" x14ac:dyDescent="0.2"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38:49" x14ac:dyDescent="0.2"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38:49" x14ac:dyDescent="0.2"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38:49" x14ac:dyDescent="0.2"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38:49" x14ac:dyDescent="0.2"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38:49" x14ac:dyDescent="0.2"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38:49" x14ac:dyDescent="0.2"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38:49" x14ac:dyDescent="0.2"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38:49" x14ac:dyDescent="0.2"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38:49" x14ac:dyDescent="0.2"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38:49" x14ac:dyDescent="0.2"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38:49" x14ac:dyDescent="0.2"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38:49" x14ac:dyDescent="0.2"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38:49" x14ac:dyDescent="0.2"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38:49" x14ac:dyDescent="0.2"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38:49" x14ac:dyDescent="0.2"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38:49" x14ac:dyDescent="0.2"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38:49" x14ac:dyDescent="0.2"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38:49" x14ac:dyDescent="0.2"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38:49" x14ac:dyDescent="0.2"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38:49" x14ac:dyDescent="0.2"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38:49" x14ac:dyDescent="0.2"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38:49" x14ac:dyDescent="0.2"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38:49" x14ac:dyDescent="0.2"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38:49" x14ac:dyDescent="0.2"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38:49" x14ac:dyDescent="0.2"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38:49" x14ac:dyDescent="0.2"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38:49" x14ac:dyDescent="0.2"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38:49" x14ac:dyDescent="0.2"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38:49" x14ac:dyDescent="0.2"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38:49" x14ac:dyDescent="0.2"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38:49" x14ac:dyDescent="0.2"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38:49" x14ac:dyDescent="0.2"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38:49" x14ac:dyDescent="0.2"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38:49" x14ac:dyDescent="0.2"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38:49" x14ac:dyDescent="0.2"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38:49" x14ac:dyDescent="0.2"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38:49" x14ac:dyDescent="0.2"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38:49" x14ac:dyDescent="0.2"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38:49" x14ac:dyDescent="0.2"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38:49" x14ac:dyDescent="0.2"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38:49" x14ac:dyDescent="0.2"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38:49" x14ac:dyDescent="0.2"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38:49" x14ac:dyDescent="0.2"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38:49" x14ac:dyDescent="0.2"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38:49" x14ac:dyDescent="0.2"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38:49" x14ac:dyDescent="0.2"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38:49" x14ac:dyDescent="0.2"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38:49" x14ac:dyDescent="0.2"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38:49" x14ac:dyDescent="0.2"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38:49" x14ac:dyDescent="0.2"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38:49" x14ac:dyDescent="0.2"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38:49" x14ac:dyDescent="0.2"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38:49" x14ac:dyDescent="0.2"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38:49" x14ac:dyDescent="0.2"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38:49" x14ac:dyDescent="0.2"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38:49" x14ac:dyDescent="0.2"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38:49" x14ac:dyDescent="0.2"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38:49" x14ac:dyDescent="0.2"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38:49" x14ac:dyDescent="0.2"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38:49" x14ac:dyDescent="0.2"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38:49" x14ac:dyDescent="0.2"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38:49" x14ac:dyDescent="0.2"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38:49" x14ac:dyDescent="0.2"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38:49" x14ac:dyDescent="0.2"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38:49" x14ac:dyDescent="0.2"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38:49" x14ac:dyDescent="0.2"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38:49" x14ac:dyDescent="0.2"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38:49" x14ac:dyDescent="0.2"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38:49" x14ac:dyDescent="0.2"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38:49" x14ac:dyDescent="0.2"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38:49" x14ac:dyDescent="0.2"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38:49" x14ac:dyDescent="0.2"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38:49" x14ac:dyDescent="0.2"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38:49" x14ac:dyDescent="0.2"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38:49" x14ac:dyDescent="0.2"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38:49" x14ac:dyDescent="0.2"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38:49" x14ac:dyDescent="0.2"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38:49" x14ac:dyDescent="0.2"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38:49" x14ac:dyDescent="0.2"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38:49" x14ac:dyDescent="0.2"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38:49" x14ac:dyDescent="0.2"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38:49" x14ac:dyDescent="0.2"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38:49" x14ac:dyDescent="0.2"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38:49" x14ac:dyDescent="0.2"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38:49" x14ac:dyDescent="0.2"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38:49" x14ac:dyDescent="0.2"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38:49" x14ac:dyDescent="0.2"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38:49" x14ac:dyDescent="0.2"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38:49" x14ac:dyDescent="0.2"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38:49" x14ac:dyDescent="0.2"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38:49" x14ac:dyDescent="0.2"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38:49" x14ac:dyDescent="0.2"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38:49" x14ac:dyDescent="0.2"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38:49" x14ac:dyDescent="0.2"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38:49" x14ac:dyDescent="0.2"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38:49" x14ac:dyDescent="0.2"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38:49" x14ac:dyDescent="0.2"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38:49" x14ac:dyDescent="0.2"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38:49" x14ac:dyDescent="0.2"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38:49" x14ac:dyDescent="0.2"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38:49" x14ac:dyDescent="0.2"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38:49" x14ac:dyDescent="0.2"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38:49" x14ac:dyDescent="0.2"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38:49" x14ac:dyDescent="0.2"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38:49" x14ac:dyDescent="0.2"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38:49" x14ac:dyDescent="0.2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38:49" x14ac:dyDescent="0.2"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38:49" x14ac:dyDescent="0.2"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38:49" x14ac:dyDescent="0.2"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38:49" x14ac:dyDescent="0.2"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38:49" x14ac:dyDescent="0.2"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38:49" x14ac:dyDescent="0.2"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38:49" x14ac:dyDescent="0.2"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38:49" x14ac:dyDescent="0.2"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38:49" x14ac:dyDescent="0.2"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38:49" x14ac:dyDescent="0.2"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38:49" x14ac:dyDescent="0.2"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38:49" x14ac:dyDescent="0.2"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38:49" x14ac:dyDescent="0.2"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38:49" x14ac:dyDescent="0.2"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38:49" x14ac:dyDescent="0.2"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38:49" x14ac:dyDescent="0.2"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38:49" x14ac:dyDescent="0.2"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38:49" x14ac:dyDescent="0.2"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38:49" x14ac:dyDescent="0.2"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38:49" x14ac:dyDescent="0.2"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38:49" x14ac:dyDescent="0.2"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38:49" x14ac:dyDescent="0.2"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38:49" x14ac:dyDescent="0.2"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38:49" x14ac:dyDescent="0.2"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38:49" x14ac:dyDescent="0.2"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38:49" x14ac:dyDescent="0.2"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38:49" x14ac:dyDescent="0.2"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38:49" x14ac:dyDescent="0.2"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38:49" x14ac:dyDescent="0.2"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38:49" x14ac:dyDescent="0.2"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38:49" x14ac:dyDescent="0.2"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38:49" x14ac:dyDescent="0.2"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38:49" x14ac:dyDescent="0.2"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38:49" x14ac:dyDescent="0.2"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38:49" x14ac:dyDescent="0.2"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38:49" x14ac:dyDescent="0.2"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38:49" x14ac:dyDescent="0.2"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38:49" x14ac:dyDescent="0.2"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38:49" x14ac:dyDescent="0.2"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38:49" x14ac:dyDescent="0.2"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38:49" x14ac:dyDescent="0.2"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38:49" x14ac:dyDescent="0.2"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38:49" x14ac:dyDescent="0.2"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38:49" x14ac:dyDescent="0.2"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38:49" x14ac:dyDescent="0.2"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38:49" x14ac:dyDescent="0.2"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38:49" x14ac:dyDescent="0.2"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38:49" x14ac:dyDescent="0.2"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38:49" x14ac:dyDescent="0.2"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38:49" x14ac:dyDescent="0.2"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38:49" x14ac:dyDescent="0.2"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38:49" x14ac:dyDescent="0.2"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38:49" x14ac:dyDescent="0.2"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38:49" x14ac:dyDescent="0.2"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38:49" x14ac:dyDescent="0.2"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38:49" x14ac:dyDescent="0.2"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38:49" x14ac:dyDescent="0.2"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38:49" x14ac:dyDescent="0.2"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38:49" x14ac:dyDescent="0.2"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38:49" x14ac:dyDescent="0.2"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38:49" x14ac:dyDescent="0.2"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38:49" x14ac:dyDescent="0.2"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38:49" x14ac:dyDescent="0.2"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38:49" x14ac:dyDescent="0.2"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38:49" x14ac:dyDescent="0.2"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38:49" x14ac:dyDescent="0.2"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38:49" x14ac:dyDescent="0.2"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38:49" x14ac:dyDescent="0.2"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38:49" x14ac:dyDescent="0.2"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38:49" x14ac:dyDescent="0.2"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38:49" x14ac:dyDescent="0.2"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38:49" x14ac:dyDescent="0.2"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38:49" x14ac:dyDescent="0.2"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38:49" x14ac:dyDescent="0.2"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38:49" x14ac:dyDescent="0.2"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38:49" x14ac:dyDescent="0.2"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38:49" x14ac:dyDescent="0.2"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38:49" x14ac:dyDescent="0.2"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38:49" x14ac:dyDescent="0.2"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38:49" x14ac:dyDescent="0.2"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38:49" x14ac:dyDescent="0.2"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38:49" x14ac:dyDescent="0.2"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38:49" x14ac:dyDescent="0.2"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38:49" x14ac:dyDescent="0.2"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38:49" x14ac:dyDescent="0.2"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38:49" x14ac:dyDescent="0.2"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38:49" x14ac:dyDescent="0.2"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38:49" x14ac:dyDescent="0.2"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38:49" x14ac:dyDescent="0.2"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38:49" x14ac:dyDescent="0.2"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38:49" x14ac:dyDescent="0.2"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38:49" x14ac:dyDescent="0.2"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38:49" x14ac:dyDescent="0.2"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38:49" x14ac:dyDescent="0.2"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38:49" x14ac:dyDescent="0.2"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38:49" x14ac:dyDescent="0.2"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38:49" x14ac:dyDescent="0.2"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38:49" x14ac:dyDescent="0.2"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38:49" x14ac:dyDescent="0.2"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38:49" x14ac:dyDescent="0.2"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38:49" x14ac:dyDescent="0.2"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38:49" x14ac:dyDescent="0.2"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38:49" x14ac:dyDescent="0.2"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38:49" x14ac:dyDescent="0.2"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38:49" x14ac:dyDescent="0.2"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38:49" x14ac:dyDescent="0.2"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38:49" x14ac:dyDescent="0.2"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38:49" x14ac:dyDescent="0.2"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38:49" x14ac:dyDescent="0.2"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38:49" x14ac:dyDescent="0.2"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38:49" x14ac:dyDescent="0.2"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38:49" x14ac:dyDescent="0.2"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38:49" x14ac:dyDescent="0.2"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38:49" x14ac:dyDescent="0.2"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38:49" x14ac:dyDescent="0.2"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38:49" x14ac:dyDescent="0.2"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38:49" x14ac:dyDescent="0.2"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38:49" x14ac:dyDescent="0.2"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38:49" x14ac:dyDescent="0.2"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38:49" x14ac:dyDescent="0.2"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38:49" x14ac:dyDescent="0.2"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38:49" x14ac:dyDescent="0.2"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38:49" x14ac:dyDescent="0.2"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38:49" x14ac:dyDescent="0.2"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38:49" x14ac:dyDescent="0.2"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38:49" x14ac:dyDescent="0.2"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38:49" x14ac:dyDescent="0.2"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38:49" x14ac:dyDescent="0.2"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38:49" x14ac:dyDescent="0.2"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38:49" x14ac:dyDescent="0.2"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38:49" x14ac:dyDescent="0.2"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38:49" x14ac:dyDescent="0.2"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38:49" x14ac:dyDescent="0.2"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38:49" x14ac:dyDescent="0.2"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38:49" x14ac:dyDescent="0.2"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38:49" x14ac:dyDescent="0.2"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38:49" x14ac:dyDescent="0.2"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38:49" x14ac:dyDescent="0.2"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38:49" x14ac:dyDescent="0.2"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38:49" x14ac:dyDescent="0.2"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38:49" x14ac:dyDescent="0.2"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38:49" x14ac:dyDescent="0.2"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38:49" x14ac:dyDescent="0.2"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38:49" x14ac:dyDescent="0.2"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38:49" x14ac:dyDescent="0.2"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38:49" x14ac:dyDescent="0.2"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38:49" x14ac:dyDescent="0.2"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38:49" x14ac:dyDescent="0.2"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38:49" x14ac:dyDescent="0.2"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38:49" x14ac:dyDescent="0.2"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38:49" x14ac:dyDescent="0.2"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38:49" x14ac:dyDescent="0.2"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38:49" x14ac:dyDescent="0.2"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38:49" x14ac:dyDescent="0.2"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38:49" x14ac:dyDescent="0.2"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38:49" x14ac:dyDescent="0.2"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38:49" x14ac:dyDescent="0.2"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38:49" x14ac:dyDescent="0.2"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38:49" x14ac:dyDescent="0.2"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38:49" x14ac:dyDescent="0.2"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38:49" x14ac:dyDescent="0.2"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38:49" x14ac:dyDescent="0.2"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38:49" x14ac:dyDescent="0.2"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38:49" x14ac:dyDescent="0.2"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38:49" x14ac:dyDescent="0.2"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38:49" x14ac:dyDescent="0.2"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38:49" x14ac:dyDescent="0.2"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38:49" x14ac:dyDescent="0.2"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38:49" x14ac:dyDescent="0.2"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38:49" x14ac:dyDescent="0.2"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38:49" x14ac:dyDescent="0.2"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38:49" x14ac:dyDescent="0.2"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38:49" x14ac:dyDescent="0.2"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38:49" x14ac:dyDescent="0.2"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38:49" x14ac:dyDescent="0.2"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38:49" x14ac:dyDescent="0.2"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38:49" x14ac:dyDescent="0.2"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38:49" x14ac:dyDescent="0.2"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38:49" x14ac:dyDescent="0.2"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38:49" x14ac:dyDescent="0.2"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38:49" x14ac:dyDescent="0.2"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38:49" x14ac:dyDescent="0.2"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38:49" x14ac:dyDescent="0.2"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38:49" x14ac:dyDescent="0.2"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38:49" x14ac:dyDescent="0.2"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38:49" x14ac:dyDescent="0.2"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38:49" x14ac:dyDescent="0.2"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38:49" x14ac:dyDescent="0.2"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38:49" x14ac:dyDescent="0.2"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38:49" x14ac:dyDescent="0.2"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38:49" x14ac:dyDescent="0.2"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38:49" x14ac:dyDescent="0.2"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38:49" x14ac:dyDescent="0.2"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38:49" x14ac:dyDescent="0.2"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38:49" x14ac:dyDescent="0.2"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38:49" x14ac:dyDescent="0.2"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38:49" x14ac:dyDescent="0.2"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38:49" x14ac:dyDescent="0.2"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38:49" x14ac:dyDescent="0.2"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38:49" x14ac:dyDescent="0.2"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38:49" x14ac:dyDescent="0.2"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38:49" x14ac:dyDescent="0.2"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38:49" x14ac:dyDescent="0.2"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38:49" x14ac:dyDescent="0.2"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38:49" x14ac:dyDescent="0.2"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38:49" x14ac:dyDescent="0.2"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38:49" x14ac:dyDescent="0.2"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38:49" x14ac:dyDescent="0.2"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38:49" x14ac:dyDescent="0.2"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38:49" x14ac:dyDescent="0.2"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38:49" x14ac:dyDescent="0.2"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38:49" x14ac:dyDescent="0.2"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38:49" x14ac:dyDescent="0.2"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38:49" x14ac:dyDescent="0.2"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38:49" x14ac:dyDescent="0.2"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38:49" x14ac:dyDescent="0.2"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38:49" x14ac:dyDescent="0.2"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38:49" x14ac:dyDescent="0.2"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38:49" x14ac:dyDescent="0.2"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38:49" x14ac:dyDescent="0.2"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38:49" x14ac:dyDescent="0.2"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38:49" x14ac:dyDescent="0.2"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38:49" x14ac:dyDescent="0.2"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38:49" x14ac:dyDescent="0.2"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38:49" x14ac:dyDescent="0.2"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38:49" x14ac:dyDescent="0.2"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38:49" x14ac:dyDescent="0.2"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38:49" x14ac:dyDescent="0.2"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38:49" x14ac:dyDescent="0.2"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38:49" x14ac:dyDescent="0.2"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38:49" x14ac:dyDescent="0.2"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38:49" x14ac:dyDescent="0.2"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38:49" x14ac:dyDescent="0.2"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38:49" x14ac:dyDescent="0.2"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38:49" x14ac:dyDescent="0.2"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38:49" x14ac:dyDescent="0.2"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38:49" x14ac:dyDescent="0.2"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38:49" x14ac:dyDescent="0.2"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38:49" x14ac:dyDescent="0.2"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38:49" x14ac:dyDescent="0.2"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38:49" x14ac:dyDescent="0.2"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38:49" x14ac:dyDescent="0.2"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38:49" x14ac:dyDescent="0.2"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38:49" x14ac:dyDescent="0.2"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38:49" x14ac:dyDescent="0.2"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38:49" x14ac:dyDescent="0.2"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38:49" x14ac:dyDescent="0.2"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38:49" x14ac:dyDescent="0.2"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38:49" x14ac:dyDescent="0.2"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38:49" x14ac:dyDescent="0.2"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38:49" x14ac:dyDescent="0.2"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38:49" x14ac:dyDescent="0.2"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38:49" x14ac:dyDescent="0.2"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38:49" x14ac:dyDescent="0.2"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38:49" x14ac:dyDescent="0.2"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38:49" x14ac:dyDescent="0.2"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38:49" x14ac:dyDescent="0.2"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38:49" x14ac:dyDescent="0.2"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38:49" x14ac:dyDescent="0.2"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38:49" x14ac:dyDescent="0.2"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38:49" x14ac:dyDescent="0.2"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38:49" x14ac:dyDescent="0.2"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38:49" x14ac:dyDescent="0.2"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38:49" x14ac:dyDescent="0.2"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38:49" x14ac:dyDescent="0.2"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38:49" x14ac:dyDescent="0.2"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38:49" x14ac:dyDescent="0.2"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38:49" x14ac:dyDescent="0.2"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38:49" x14ac:dyDescent="0.2"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38:49" x14ac:dyDescent="0.2"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38:49" x14ac:dyDescent="0.2"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38:49" x14ac:dyDescent="0.2"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38:49" x14ac:dyDescent="0.2"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38:49" x14ac:dyDescent="0.2"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38:49" x14ac:dyDescent="0.2"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38:49" x14ac:dyDescent="0.2"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38:49" x14ac:dyDescent="0.2"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38:49" x14ac:dyDescent="0.2"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38:49" x14ac:dyDescent="0.2"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38:49" x14ac:dyDescent="0.2"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38:49" x14ac:dyDescent="0.2"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38:49" x14ac:dyDescent="0.2"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38:49" x14ac:dyDescent="0.2"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38:49" x14ac:dyDescent="0.2"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38:49" x14ac:dyDescent="0.2"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38:49" x14ac:dyDescent="0.2"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38:49" x14ac:dyDescent="0.2"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38:49" x14ac:dyDescent="0.2"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38:49" x14ac:dyDescent="0.2"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38:49" x14ac:dyDescent="0.2"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38:49" x14ac:dyDescent="0.2"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38:49" x14ac:dyDescent="0.2"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38:49" x14ac:dyDescent="0.2"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38:49" x14ac:dyDescent="0.2"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38:49" x14ac:dyDescent="0.2"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38:49" x14ac:dyDescent="0.2"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38:49" x14ac:dyDescent="0.2"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38:49" x14ac:dyDescent="0.2"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38:49" x14ac:dyDescent="0.2"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38:49" x14ac:dyDescent="0.2"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38:49" x14ac:dyDescent="0.2"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38:49" x14ac:dyDescent="0.2"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38:49" x14ac:dyDescent="0.2"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38:49" x14ac:dyDescent="0.2"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38:49" x14ac:dyDescent="0.2"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38:49" x14ac:dyDescent="0.2"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38:49" x14ac:dyDescent="0.2"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38:49" x14ac:dyDescent="0.2"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38:49" x14ac:dyDescent="0.2"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38:49" x14ac:dyDescent="0.2"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38:49" x14ac:dyDescent="0.2"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38:49" x14ac:dyDescent="0.2"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38:49" x14ac:dyDescent="0.2"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38:49" x14ac:dyDescent="0.2"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38:49" x14ac:dyDescent="0.2"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38:49" x14ac:dyDescent="0.2"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38:49" x14ac:dyDescent="0.2"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38:49" x14ac:dyDescent="0.2"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38:49" x14ac:dyDescent="0.2"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38:49" x14ac:dyDescent="0.2"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38:49" x14ac:dyDescent="0.2"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38:49" x14ac:dyDescent="0.2"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38:49" x14ac:dyDescent="0.2"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38:49" x14ac:dyDescent="0.2"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38:49" x14ac:dyDescent="0.2"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38:49" x14ac:dyDescent="0.2"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38:49" x14ac:dyDescent="0.2"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38:49" x14ac:dyDescent="0.2"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38:49" x14ac:dyDescent="0.2"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38:49" x14ac:dyDescent="0.2"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38:49" x14ac:dyDescent="0.2"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38:49" x14ac:dyDescent="0.2"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38:49" x14ac:dyDescent="0.2"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38:49" x14ac:dyDescent="0.2"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38:49" x14ac:dyDescent="0.2"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38:49" x14ac:dyDescent="0.2"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38:49" x14ac:dyDescent="0.2"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38:49" x14ac:dyDescent="0.2"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38:49" x14ac:dyDescent="0.2"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38:49" x14ac:dyDescent="0.2"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38:49" x14ac:dyDescent="0.2"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38:49" x14ac:dyDescent="0.2"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38:49" x14ac:dyDescent="0.2"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38:49" x14ac:dyDescent="0.2"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38:49" x14ac:dyDescent="0.2"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38:49" x14ac:dyDescent="0.2"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38:49" x14ac:dyDescent="0.2"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38:49" x14ac:dyDescent="0.2"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38:49" x14ac:dyDescent="0.2"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38:49" x14ac:dyDescent="0.2"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38:49" x14ac:dyDescent="0.2"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38:49" x14ac:dyDescent="0.2"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38:49" x14ac:dyDescent="0.2"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38:49" x14ac:dyDescent="0.2"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38:49" x14ac:dyDescent="0.2"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38:49" x14ac:dyDescent="0.2"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38:49" x14ac:dyDescent="0.2"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38:49" x14ac:dyDescent="0.2"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38:49" x14ac:dyDescent="0.2"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38:49" x14ac:dyDescent="0.2"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38:49" x14ac:dyDescent="0.2"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38:49" x14ac:dyDescent="0.2"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38:49" x14ac:dyDescent="0.2"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38:49" x14ac:dyDescent="0.2"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38:49" x14ac:dyDescent="0.2"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38:49" x14ac:dyDescent="0.2"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38:49" x14ac:dyDescent="0.2"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spans="38:49" x14ac:dyDescent="0.2"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38:49" x14ac:dyDescent="0.2"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38:49" x14ac:dyDescent="0.2"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38:49" x14ac:dyDescent="0.2"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38:49" x14ac:dyDescent="0.2"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38:49" x14ac:dyDescent="0.2"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38:49" x14ac:dyDescent="0.2"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38:49" x14ac:dyDescent="0.2"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38:49" x14ac:dyDescent="0.2"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38:49" x14ac:dyDescent="0.2"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38:49" x14ac:dyDescent="0.2"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38:49" x14ac:dyDescent="0.2"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38:49" x14ac:dyDescent="0.2"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38:49" x14ac:dyDescent="0.2"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38:49" x14ac:dyDescent="0.2"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38:49" x14ac:dyDescent="0.2"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38:49" x14ac:dyDescent="0.2"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38:49" x14ac:dyDescent="0.2"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38:49" x14ac:dyDescent="0.2"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38:49" x14ac:dyDescent="0.2"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38:49" x14ac:dyDescent="0.2"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38:49" x14ac:dyDescent="0.2"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38:49" x14ac:dyDescent="0.2"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38:49" x14ac:dyDescent="0.2"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38:49" x14ac:dyDescent="0.2"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38:49" x14ac:dyDescent="0.2"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38:49" x14ac:dyDescent="0.2"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38:49" x14ac:dyDescent="0.2"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38:49" x14ac:dyDescent="0.2"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38:49" x14ac:dyDescent="0.2"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38:49" x14ac:dyDescent="0.2"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38:49" x14ac:dyDescent="0.2"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38:49" x14ac:dyDescent="0.2"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38:49" x14ac:dyDescent="0.2"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38:49" x14ac:dyDescent="0.2"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38:49" x14ac:dyDescent="0.2"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38:49" x14ac:dyDescent="0.2"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38:49" x14ac:dyDescent="0.2"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38:49" x14ac:dyDescent="0.2"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spans="38:49" x14ac:dyDescent="0.2"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spans="38:49" x14ac:dyDescent="0.2"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spans="38:49" x14ac:dyDescent="0.2"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spans="38:49" x14ac:dyDescent="0.2"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38:49" x14ac:dyDescent="0.2"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spans="38:49" x14ac:dyDescent="0.2"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spans="38:49" x14ac:dyDescent="0.2"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38:49" x14ac:dyDescent="0.2"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38:49" x14ac:dyDescent="0.2"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38:49" x14ac:dyDescent="0.2"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38:49" x14ac:dyDescent="0.2"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38:49" x14ac:dyDescent="0.2"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38:49" x14ac:dyDescent="0.2"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38:49" x14ac:dyDescent="0.2"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38:49" x14ac:dyDescent="0.2"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38:49" x14ac:dyDescent="0.2"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38:49" x14ac:dyDescent="0.2"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38:49" x14ac:dyDescent="0.2"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38:49" x14ac:dyDescent="0.2"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38:49" x14ac:dyDescent="0.2"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38:49" x14ac:dyDescent="0.2"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38:49" x14ac:dyDescent="0.2"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38:49" x14ac:dyDescent="0.2"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38:49" x14ac:dyDescent="0.2"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38:49" x14ac:dyDescent="0.2"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38:49" x14ac:dyDescent="0.2"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38:49" x14ac:dyDescent="0.2"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38:49" x14ac:dyDescent="0.2"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38:49" x14ac:dyDescent="0.2"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38:49" x14ac:dyDescent="0.2"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38:49" x14ac:dyDescent="0.2"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38:49" x14ac:dyDescent="0.2"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38:49" x14ac:dyDescent="0.2"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38:49" x14ac:dyDescent="0.2"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38:49" x14ac:dyDescent="0.2"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38:49" x14ac:dyDescent="0.2"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38:49" x14ac:dyDescent="0.2"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38:49" x14ac:dyDescent="0.2"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38:49" x14ac:dyDescent="0.2"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38:49" x14ac:dyDescent="0.2"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38:49" x14ac:dyDescent="0.2"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38:49" x14ac:dyDescent="0.2"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38:49" x14ac:dyDescent="0.2"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38:49" x14ac:dyDescent="0.2"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38:49" x14ac:dyDescent="0.2"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38:49" x14ac:dyDescent="0.2"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38:49" x14ac:dyDescent="0.2"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38:49" x14ac:dyDescent="0.2"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38:49" x14ac:dyDescent="0.2"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38:49" x14ac:dyDescent="0.2"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38:49" x14ac:dyDescent="0.2"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38:49" x14ac:dyDescent="0.2"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38:49" x14ac:dyDescent="0.2"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38:49" x14ac:dyDescent="0.2"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38:49" x14ac:dyDescent="0.2"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38:49" x14ac:dyDescent="0.2"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38:49" x14ac:dyDescent="0.2"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38:49" x14ac:dyDescent="0.2"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38:49" x14ac:dyDescent="0.2"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38:49" x14ac:dyDescent="0.2"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38:49" x14ac:dyDescent="0.2"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38:49" x14ac:dyDescent="0.2"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38:49" x14ac:dyDescent="0.2"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38:49" x14ac:dyDescent="0.2"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38:49" x14ac:dyDescent="0.2"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38:49" x14ac:dyDescent="0.2"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38:49" x14ac:dyDescent="0.2"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38:49" x14ac:dyDescent="0.2"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38:49" x14ac:dyDescent="0.2"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38:49" x14ac:dyDescent="0.2"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38:49" x14ac:dyDescent="0.2"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38:49" x14ac:dyDescent="0.2"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spans="38:49" x14ac:dyDescent="0.2"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38:49" x14ac:dyDescent="0.2"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38:49" x14ac:dyDescent="0.2"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38:49" x14ac:dyDescent="0.2"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38:49" x14ac:dyDescent="0.2"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38:49" x14ac:dyDescent="0.2"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38:49" x14ac:dyDescent="0.2"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38:49" x14ac:dyDescent="0.2"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38:49" x14ac:dyDescent="0.2"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38:49" x14ac:dyDescent="0.2"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38:49" x14ac:dyDescent="0.2"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38:49" x14ac:dyDescent="0.2"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38:49" x14ac:dyDescent="0.2"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38:49" x14ac:dyDescent="0.2"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38:49" x14ac:dyDescent="0.2"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38:49" x14ac:dyDescent="0.2"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38:49" x14ac:dyDescent="0.2"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38:49" x14ac:dyDescent="0.2"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38:49" x14ac:dyDescent="0.2"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38:49" x14ac:dyDescent="0.2"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38:49" x14ac:dyDescent="0.2"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38:49" x14ac:dyDescent="0.2"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38:49" x14ac:dyDescent="0.2"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38:49" x14ac:dyDescent="0.2"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38:49" x14ac:dyDescent="0.2"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spans="38:49" x14ac:dyDescent="0.2"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38:49" x14ac:dyDescent="0.2"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38:49" x14ac:dyDescent="0.2"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38:49" x14ac:dyDescent="0.2"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38:49" x14ac:dyDescent="0.2"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38:49" x14ac:dyDescent="0.2"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38:49" x14ac:dyDescent="0.2"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38:49" x14ac:dyDescent="0.2"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38:49" x14ac:dyDescent="0.2"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spans="38:49" x14ac:dyDescent="0.2"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spans="38:49" x14ac:dyDescent="0.2"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spans="38:49" x14ac:dyDescent="0.2"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spans="38:49" x14ac:dyDescent="0.2"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38:49" x14ac:dyDescent="0.2"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38:49" x14ac:dyDescent="0.2"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38:49" x14ac:dyDescent="0.2"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  <row r="766" spans="38:49" x14ac:dyDescent="0.2"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</row>
    <row r="767" spans="38:49" x14ac:dyDescent="0.2"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</row>
    <row r="768" spans="38:49" x14ac:dyDescent="0.2"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</row>
    <row r="769" spans="38:49" x14ac:dyDescent="0.2"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</row>
    <row r="770" spans="38:49" x14ac:dyDescent="0.2"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</row>
    <row r="771" spans="38:49" x14ac:dyDescent="0.2"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</row>
    <row r="772" spans="38:49" x14ac:dyDescent="0.2"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</row>
    <row r="773" spans="38:49" x14ac:dyDescent="0.2"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</row>
    <row r="774" spans="38:49" x14ac:dyDescent="0.2"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</row>
    <row r="775" spans="38:49" x14ac:dyDescent="0.2"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</row>
    <row r="776" spans="38:49" x14ac:dyDescent="0.2"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</row>
    <row r="777" spans="38:49" x14ac:dyDescent="0.2"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</row>
    <row r="778" spans="38:49" x14ac:dyDescent="0.2"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</row>
    <row r="779" spans="38:49" x14ac:dyDescent="0.2"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</row>
    <row r="780" spans="38:49" x14ac:dyDescent="0.2"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</row>
    <row r="781" spans="38:49" x14ac:dyDescent="0.2"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</row>
    <row r="782" spans="38:49" x14ac:dyDescent="0.2"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</row>
    <row r="783" spans="38:49" x14ac:dyDescent="0.2"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</row>
    <row r="784" spans="38:49" x14ac:dyDescent="0.2"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</row>
    <row r="785" spans="38:49" x14ac:dyDescent="0.2"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</row>
    <row r="786" spans="38:49" x14ac:dyDescent="0.2"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</row>
    <row r="787" spans="38:49" x14ac:dyDescent="0.2"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</row>
    <row r="788" spans="38:49" x14ac:dyDescent="0.2"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</row>
    <row r="789" spans="38:49" x14ac:dyDescent="0.2"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</row>
    <row r="790" spans="38:49" x14ac:dyDescent="0.2"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</row>
    <row r="791" spans="38:49" x14ac:dyDescent="0.2"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</row>
    <row r="792" spans="38:49" x14ac:dyDescent="0.2"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</row>
    <row r="793" spans="38:49" x14ac:dyDescent="0.2"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</row>
    <row r="794" spans="38:49" x14ac:dyDescent="0.2"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</row>
    <row r="795" spans="38:49" x14ac:dyDescent="0.2"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</row>
    <row r="796" spans="38:49" x14ac:dyDescent="0.2"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</row>
    <row r="797" spans="38:49" x14ac:dyDescent="0.2"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</row>
    <row r="798" spans="38:49" x14ac:dyDescent="0.2"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</row>
    <row r="799" spans="38:49" x14ac:dyDescent="0.2"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</row>
    <row r="800" spans="38:49" x14ac:dyDescent="0.2"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</row>
    <row r="801" spans="38:49" x14ac:dyDescent="0.2"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</row>
    <row r="802" spans="38:49" x14ac:dyDescent="0.2"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</row>
    <row r="803" spans="38:49" x14ac:dyDescent="0.2"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</row>
    <row r="804" spans="38:49" x14ac:dyDescent="0.2"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</row>
    <row r="805" spans="38:49" x14ac:dyDescent="0.2"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</row>
    <row r="806" spans="38:49" x14ac:dyDescent="0.2"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</row>
    <row r="807" spans="38:49" x14ac:dyDescent="0.2"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</row>
    <row r="808" spans="38:49" x14ac:dyDescent="0.2"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</row>
    <row r="809" spans="38:49" x14ac:dyDescent="0.2"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</row>
    <row r="810" spans="38:49" x14ac:dyDescent="0.2"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</row>
    <row r="811" spans="38:49" x14ac:dyDescent="0.2"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</row>
    <row r="812" spans="38:49" x14ac:dyDescent="0.2"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</row>
    <row r="813" spans="38:49" x14ac:dyDescent="0.2"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</row>
    <row r="814" spans="38:49" x14ac:dyDescent="0.2"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</row>
    <row r="815" spans="38:49" x14ac:dyDescent="0.2"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</row>
    <row r="816" spans="38:49" x14ac:dyDescent="0.2"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</row>
    <row r="817" spans="38:49" x14ac:dyDescent="0.2"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</row>
    <row r="818" spans="38:49" x14ac:dyDescent="0.2"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</row>
    <row r="819" spans="38:49" x14ac:dyDescent="0.2"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</row>
    <row r="820" spans="38:49" x14ac:dyDescent="0.2"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</row>
    <row r="821" spans="38:49" x14ac:dyDescent="0.2"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</row>
    <row r="822" spans="38:49" x14ac:dyDescent="0.2"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</row>
    <row r="823" spans="38:49" x14ac:dyDescent="0.2"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</row>
    <row r="824" spans="38:49" x14ac:dyDescent="0.2"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</row>
    <row r="825" spans="38:49" x14ac:dyDescent="0.2"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</row>
    <row r="826" spans="38:49" x14ac:dyDescent="0.2"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</row>
    <row r="827" spans="38:49" x14ac:dyDescent="0.2"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</row>
    <row r="828" spans="38:49" x14ac:dyDescent="0.2"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</row>
    <row r="829" spans="38:49" x14ac:dyDescent="0.2"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</row>
    <row r="830" spans="38:49" x14ac:dyDescent="0.2"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</row>
    <row r="831" spans="38:49" x14ac:dyDescent="0.2"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</row>
    <row r="832" spans="38:49" x14ac:dyDescent="0.2"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</row>
    <row r="833" spans="38:49" x14ac:dyDescent="0.2"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</row>
    <row r="834" spans="38:49" x14ac:dyDescent="0.2"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</row>
    <row r="835" spans="38:49" x14ac:dyDescent="0.2"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</row>
    <row r="836" spans="38:49" x14ac:dyDescent="0.2"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</row>
    <row r="837" spans="38:49" x14ac:dyDescent="0.2"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</row>
    <row r="838" spans="38:49" x14ac:dyDescent="0.2"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</row>
    <row r="839" spans="38:49" x14ac:dyDescent="0.2"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</row>
    <row r="840" spans="38:49" x14ac:dyDescent="0.2"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</row>
    <row r="841" spans="38:49" x14ac:dyDescent="0.2"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</row>
    <row r="842" spans="38:49" x14ac:dyDescent="0.2"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</row>
    <row r="843" spans="38:49" x14ac:dyDescent="0.2"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</row>
    <row r="844" spans="38:49" x14ac:dyDescent="0.2"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</row>
    <row r="845" spans="38:49" x14ac:dyDescent="0.2"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</row>
    <row r="846" spans="38:49" x14ac:dyDescent="0.2"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</row>
    <row r="847" spans="38:49" x14ac:dyDescent="0.2"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</row>
    <row r="848" spans="38:49" x14ac:dyDescent="0.2"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</row>
    <row r="849" spans="38:49" x14ac:dyDescent="0.2"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</row>
    <row r="850" spans="38:49" x14ac:dyDescent="0.2"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</row>
    <row r="851" spans="38:49" x14ac:dyDescent="0.2"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</row>
    <row r="852" spans="38:49" x14ac:dyDescent="0.2"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</row>
    <row r="853" spans="38:49" x14ac:dyDescent="0.2"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</row>
    <row r="854" spans="38:49" x14ac:dyDescent="0.2"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</row>
    <row r="855" spans="38:49" x14ac:dyDescent="0.2"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</row>
    <row r="856" spans="38:49" x14ac:dyDescent="0.2"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</row>
    <row r="857" spans="38:49" x14ac:dyDescent="0.2"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</row>
    <row r="858" spans="38:49" x14ac:dyDescent="0.2"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</row>
    <row r="859" spans="38:49" x14ac:dyDescent="0.2"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</row>
    <row r="860" spans="38:49" x14ac:dyDescent="0.2"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</row>
    <row r="861" spans="38:49" x14ac:dyDescent="0.2"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</row>
    <row r="862" spans="38:49" x14ac:dyDescent="0.2"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</row>
    <row r="863" spans="38:49" x14ac:dyDescent="0.2"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</row>
    <row r="864" spans="38:49" x14ac:dyDescent="0.2"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</row>
    <row r="865" spans="38:49" x14ac:dyDescent="0.2"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</row>
    <row r="866" spans="38:49" x14ac:dyDescent="0.2"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</row>
    <row r="867" spans="38:49" x14ac:dyDescent="0.2"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</row>
    <row r="868" spans="38:49" x14ac:dyDescent="0.2"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</row>
    <row r="869" spans="38:49" x14ac:dyDescent="0.2"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</row>
    <row r="870" spans="38:49" x14ac:dyDescent="0.2"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</row>
    <row r="871" spans="38:49" x14ac:dyDescent="0.2"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</row>
    <row r="872" spans="38:49" x14ac:dyDescent="0.2"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</row>
    <row r="873" spans="38:49" x14ac:dyDescent="0.2"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</row>
    <row r="874" spans="38:49" x14ac:dyDescent="0.2"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</row>
    <row r="875" spans="38:49" x14ac:dyDescent="0.2"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</row>
    <row r="876" spans="38:49" x14ac:dyDescent="0.2"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</row>
    <row r="877" spans="38:49" x14ac:dyDescent="0.2"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</row>
    <row r="878" spans="38:49" x14ac:dyDescent="0.2"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</row>
    <row r="879" spans="38:49" x14ac:dyDescent="0.2"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</row>
    <row r="880" spans="38:49" x14ac:dyDescent="0.2"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</row>
    <row r="881" spans="38:49" x14ac:dyDescent="0.2"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</row>
    <row r="882" spans="38:49" x14ac:dyDescent="0.2"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</row>
    <row r="883" spans="38:49" x14ac:dyDescent="0.2"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</row>
    <row r="884" spans="38:49" x14ac:dyDescent="0.2"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</row>
    <row r="885" spans="38:49" x14ac:dyDescent="0.2"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</row>
    <row r="886" spans="38:49" x14ac:dyDescent="0.2"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</row>
    <row r="887" spans="38:49" x14ac:dyDescent="0.2"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</row>
    <row r="888" spans="38:49" x14ac:dyDescent="0.2"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</row>
    <row r="889" spans="38:49" x14ac:dyDescent="0.2"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</row>
    <row r="890" spans="38:49" x14ac:dyDescent="0.2"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</row>
    <row r="891" spans="38:49" x14ac:dyDescent="0.2"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</row>
    <row r="892" spans="38:49" x14ac:dyDescent="0.2"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</row>
    <row r="893" spans="38:49" x14ac:dyDescent="0.2"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</row>
    <row r="894" spans="38:49" x14ac:dyDescent="0.2"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</row>
    <row r="895" spans="38:49" x14ac:dyDescent="0.2"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</row>
    <row r="896" spans="38:49" x14ac:dyDescent="0.2"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</row>
    <row r="897" spans="38:49" x14ac:dyDescent="0.2"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</row>
    <row r="898" spans="38:49" x14ac:dyDescent="0.2"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</row>
    <row r="899" spans="38:49" x14ac:dyDescent="0.2"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</row>
    <row r="900" spans="38:49" x14ac:dyDescent="0.2"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</row>
    <row r="901" spans="38:49" x14ac:dyDescent="0.2"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</row>
    <row r="902" spans="38:49" x14ac:dyDescent="0.2"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</row>
    <row r="903" spans="38:49" x14ac:dyDescent="0.2"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</row>
    <row r="904" spans="38:49" x14ac:dyDescent="0.2"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</row>
    <row r="905" spans="38:49" x14ac:dyDescent="0.2"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</row>
    <row r="906" spans="38:49" x14ac:dyDescent="0.2"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</row>
    <row r="907" spans="38:49" x14ac:dyDescent="0.2"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</row>
    <row r="908" spans="38:49" x14ac:dyDescent="0.2"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</row>
    <row r="909" spans="38:49" x14ac:dyDescent="0.2"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</row>
    <row r="910" spans="38:49" x14ac:dyDescent="0.2"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</row>
    <row r="911" spans="38:49" x14ac:dyDescent="0.2"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</row>
    <row r="912" spans="38:49" x14ac:dyDescent="0.2"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</row>
    <row r="913" spans="38:49" x14ac:dyDescent="0.2"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</row>
    <row r="914" spans="38:49" x14ac:dyDescent="0.2"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</row>
    <row r="915" spans="38:49" x14ac:dyDescent="0.2"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</row>
    <row r="916" spans="38:49" x14ac:dyDescent="0.2"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</row>
    <row r="917" spans="38:49" x14ac:dyDescent="0.2"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</row>
    <row r="918" spans="38:49" x14ac:dyDescent="0.2"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</row>
    <row r="919" spans="38:49" x14ac:dyDescent="0.2"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</row>
    <row r="920" spans="38:49" x14ac:dyDescent="0.2"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</row>
    <row r="921" spans="38:49" x14ac:dyDescent="0.2"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</row>
    <row r="922" spans="38:49" x14ac:dyDescent="0.2"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</row>
    <row r="923" spans="38:49" x14ac:dyDescent="0.2"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</row>
    <row r="924" spans="38:49" x14ac:dyDescent="0.2"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</row>
    <row r="925" spans="38:49" x14ac:dyDescent="0.2"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</row>
    <row r="926" spans="38:49" x14ac:dyDescent="0.2"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</row>
    <row r="927" spans="38:49" x14ac:dyDescent="0.2"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</row>
    <row r="928" spans="38:49" x14ac:dyDescent="0.2"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</row>
    <row r="929" spans="38:49" x14ac:dyDescent="0.2"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</row>
    <row r="930" spans="38:49" x14ac:dyDescent="0.2"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</row>
    <row r="931" spans="38:49" x14ac:dyDescent="0.2"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</row>
    <row r="932" spans="38:49" x14ac:dyDescent="0.2"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</row>
    <row r="933" spans="38:49" x14ac:dyDescent="0.2"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</row>
    <row r="934" spans="38:49" x14ac:dyDescent="0.2"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</row>
    <row r="935" spans="38:49" x14ac:dyDescent="0.2"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</row>
    <row r="936" spans="38:49" x14ac:dyDescent="0.2"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</row>
    <row r="937" spans="38:49" x14ac:dyDescent="0.2"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</row>
    <row r="938" spans="38:49" x14ac:dyDescent="0.2"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</row>
    <row r="939" spans="38:49" x14ac:dyDescent="0.2"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</row>
    <row r="940" spans="38:49" x14ac:dyDescent="0.2"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</row>
    <row r="941" spans="38:49" x14ac:dyDescent="0.2"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</row>
    <row r="942" spans="38:49" x14ac:dyDescent="0.2"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</row>
    <row r="943" spans="38:49" x14ac:dyDescent="0.2"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</row>
    <row r="944" spans="38:49" x14ac:dyDescent="0.2"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</row>
    <row r="945" spans="38:49" x14ac:dyDescent="0.2"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</row>
    <row r="946" spans="38:49" x14ac:dyDescent="0.2"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</row>
    <row r="947" spans="38:49" x14ac:dyDescent="0.2"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</row>
    <row r="948" spans="38:49" x14ac:dyDescent="0.2"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</row>
    <row r="949" spans="38:49" x14ac:dyDescent="0.2"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</row>
    <row r="950" spans="38:49" x14ac:dyDescent="0.2"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</row>
    <row r="951" spans="38:49" x14ac:dyDescent="0.2"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</row>
    <row r="952" spans="38:49" x14ac:dyDescent="0.2"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</row>
    <row r="953" spans="38:49" x14ac:dyDescent="0.2"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</row>
    <row r="954" spans="38:49" x14ac:dyDescent="0.2"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</row>
    <row r="955" spans="38:49" x14ac:dyDescent="0.2"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</row>
    <row r="956" spans="38:49" x14ac:dyDescent="0.2"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</row>
    <row r="957" spans="38:49" x14ac:dyDescent="0.2"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</row>
    <row r="958" spans="38:49" x14ac:dyDescent="0.2"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</row>
    <row r="959" spans="38:49" x14ac:dyDescent="0.2"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</row>
    <row r="960" spans="38:49" x14ac:dyDescent="0.2"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</row>
    <row r="961" spans="38:49" x14ac:dyDescent="0.2"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</row>
    <row r="962" spans="38:49" x14ac:dyDescent="0.2"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</row>
    <row r="963" spans="38:49" x14ac:dyDescent="0.2"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</row>
    <row r="964" spans="38:49" x14ac:dyDescent="0.2"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</row>
    <row r="965" spans="38:49" x14ac:dyDescent="0.2"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</row>
    <row r="966" spans="38:49" x14ac:dyDescent="0.2"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</row>
    <row r="967" spans="38:49" x14ac:dyDescent="0.2"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</row>
    <row r="968" spans="38:49" x14ac:dyDescent="0.2"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</row>
    <row r="969" spans="38:49" x14ac:dyDescent="0.2"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</row>
    <row r="970" spans="38:49" x14ac:dyDescent="0.2"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</row>
    <row r="971" spans="38:49" x14ac:dyDescent="0.2"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</row>
    <row r="972" spans="38:49" x14ac:dyDescent="0.2"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</row>
    <row r="973" spans="38:49" x14ac:dyDescent="0.2"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</row>
    <row r="974" spans="38:49" x14ac:dyDescent="0.2"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</row>
    <row r="975" spans="38:49" x14ac:dyDescent="0.2"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</row>
    <row r="976" spans="38:49" x14ac:dyDescent="0.2"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</row>
    <row r="977" spans="38:49" x14ac:dyDescent="0.2"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</row>
    <row r="978" spans="38:49" x14ac:dyDescent="0.2"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</row>
    <row r="979" spans="38:49" x14ac:dyDescent="0.2"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</row>
    <row r="980" spans="38:49" x14ac:dyDescent="0.2"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</row>
    <row r="981" spans="38:49" x14ac:dyDescent="0.2"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</row>
    <row r="982" spans="38:49" x14ac:dyDescent="0.2"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</row>
    <row r="983" spans="38:49" x14ac:dyDescent="0.2"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</row>
    <row r="984" spans="38:49" x14ac:dyDescent="0.2"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</row>
    <row r="985" spans="38:49" x14ac:dyDescent="0.2"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</row>
    <row r="986" spans="38:49" x14ac:dyDescent="0.2"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</row>
    <row r="987" spans="38:49" x14ac:dyDescent="0.2"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</row>
    <row r="988" spans="38:49" x14ac:dyDescent="0.2"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</row>
    <row r="989" spans="38:49" x14ac:dyDescent="0.2"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</row>
    <row r="990" spans="38:49" x14ac:dyDescent="0.2"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</row>
    <row r="991" spans="38:49" x14ac:dyDescent="0.2"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</row>
    <row r="992" spans="38:49" x14ac:dyDescent="0.2"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</row>
    <row r="993" spans="38:49" x14ac:dyDescent="0.2"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</row>
    <row r="994" spans="38:49" x14ac:dyDescent="0.2"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</row>
    <row r="995" spans="38:49" x14ac:dyDescent="0.2"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</row>
    <row r="996" spans="38:49" x14ac:dyDescent="0.2"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</row>
    <row r="997" spans="38:49" x14ac:dyDescent="0.2"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</row>
    <row r="998" spans="38:49" x14ac:dyDescent="0.2"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</row>
    <row r="999" spans="38:49" x14ac:dyDescent="0.2"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</row>
    <row r="1000" spans="38:49" x14ac:dyDescent="0.2"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</row>
    <row r="1001" spans="38:49" x14ac:dyDescent="0.2"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</row>
    <row r="1002" spans="38:49" x14ac:dyDescent="0.2"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</row>
    <row r="1003" spans="38:49" x14ac:dyDescent="0.2"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</row>
    <row r="1004" spans="38:49" x14ac:dyDescent="0.2"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</row>
    <row r="1005" spans="38:49" x14ac:dyDescent="0.2"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</row>
    <row r="1006" spans="38:49" x14ac:dyDescent="0.2"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</row>
    <row r="1007" spans="38:49" x14ac:dyDescent="0.2"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</row>
    <row r="1008" spans="38:49" x14ac:dyDescent="0.2"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</row>
    <row r="1009" spans="38:49" x14ac:dyDescent="0.2"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</row>
    <row r="1010" spans="38:49" x14ac:dyDescent="0.2"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</row>
    <row r="1011" spans="38:49" x14ac:dyDescent="0.2"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</row>
    <row r="1012" spans="38:49" x14ac:dyDescent="0.2"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</row>
    <row r="1013" spans="38:49" x14ac:dyDescent="0.2"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</row>
    <row r="1014" spans="38:49" x14ac:dyDescent="0.2"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</row>
    <row r="1015" spans="38:49" x14ac:dyDescent="0.2"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</row>
    <row r="1016" spans="38:49" x14ac:dyDescent="0.2"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</row>
    <row r="1017" spans="38:49" x14ac:dyDescent="0.2"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</row>
    <row r="1018" spans="38:49" x14ac:dyDescent="0.2"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</row>
    <row r="1019" spans="38:49" x14ac:dyDescent="0.2"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</row>
    <row r="1020" spans="38:49" x14ac:dyDescent="0.2"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</row>
    <row r="1021" spans="38:49" x14ac:dyDescent="0.2"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</row>
  </sheetData>
  <mergeCells count="37">
    <mergeCell ref="O40:P40"/>
    <mergeCell ref="V40:W40"/>
    <mergeCell ref="AC40:AJ40"/>
    <mergeCell ref="O41:P41"/>
    <mergeCell ref="V41:W41"/>
    <mergeCell ref="AC41:AJ41"/>
    <mergeCell ref="AJ1:AJ3"/>
    <mergeCell ref="AK1:AK3"/>
    <mergeCell ref="AC1:AC3"/>
    <mergeCell ref="AD1:AD3"/>
    <mergeCell ref="AE1:AE3"/>
    <mergeCell ref="AF1:AF3"/>
    <mergeCell ref="AG1:AG3"/>
    <mergeCell ref="AH1:AH3"/>
    <mergeCell ref="AI1:AI3"/>
    <mergeCell ref="X1:X3"/>
    <mergeCell ref="Y1:Y3"/>
    <mergeCell ref="Z1:Z3"/>
    <mergeCell ref="AA1:AA3"/>
    <mergeCell ref="AB1:AB3"/>
    <mergeCell ref="M1:M3"/>
    <mergeCell ref="N1:N3"/>
    <mergeCell ref="A2:A3"/>
    <mergeCell ref="V1:V3"/>
    <mergeCell ref="W1:W3"/>
    <mergeCell ref="O1:O3"/>
    <mergeCell ref="P1:P3"/>
    <mergeCell ref="Q1:Q3"/>
    <mergeCell ref="R1:R3"/>
    <mergeCell ref="S1:S3"/>
    <mergeCell ref="T1:T3"/>
    <mergeCell ref="U1:U3"/>
    <mergeCell ref="C1:C3"/>
    <mergeCell ref="D1:D3"/>
    <mergeCell ref="E1:E3"/>
    <mergeCell ref="F1:F3"/>
    <mergeCell ref="L1:L3"/>
  </mergeCells>
  <conditionalFormatting sqref="F35:F39">
    <cfRule type="cellIs" dxfId="44" priority="1" operator="greaterThanOrEqual">
      <formula>700</formula>
    </cfRule>
  </conditionalFormatting>
  <conditionalFormatting sqref="F35:F39">
    <cfRule type="cellIs" dxfId="43" priority="2" operator="greaterThanOrEqual">
      <formula>600</formula>
    </cfRule>
  </conditionalFormatting>
  <conditionalFormatting sqref="F35:F39">
    <cfRule type="cellIs" dxfId="42" priority="3" operator="greaterThanOrEqual">
      <formula>0</formula>
    </cfRule>
  </conditionalFormatting>
  <conditionalFormatting sqref="C4:E34">
    <cfRule type="cellIs" dxfId="41" priority="4" operator="greaterThanOrEqual">
      <formula>850</formula>
    </cfRule>
  </conditionalFormatting>
  <conditionalFormatting sqref="C4:E34">
    <cfRule type="cellIs" dxfId="40" priority="5" operator="between">
      <formula>800</formula>
      <formula>849</formula>
    </cfRule>
  </conditionalFormatting>
  <conditionalFormatting sqref="C4:E34">
    <cfRule type="cellIs" dxfId="39" priority="6" operator="between">
      <formula>0</formula>
      <formula>799</formula>
    </cfRule>
  </conditionalFormatting>
  <conditionalFormatting sqref="G4:J34">
    <cfRule type="cellIs" dxfId="38" priority="7" operator="equal">
      <formula>"A"</formula>
    </cfRule>
  </conditionalFormatting>
  <conditionalFormatting sqref="G4:J34">
    <cfRule type="cellIs" dxfId="37" priority="8" operator="equal">
      <formula>"B"</formula>
    </cfRule>
  </conditionalFormatting>
  <conditionalFormatting sqref="G4:J34">
    <cfRule type="cellIs" dxfId="36" priority="9" operator="equal">
      <formula>"C"</formula>
    </cfRule>
  </conditionalFormatting>
  <conditionalFormatting sqref="G4:J34">
    <cfRule type="cellIs" dxfId="35" priority="10" operator="equal">
      <formula>"D"</formula>
    </cfRule>
  </conditionalFormatting>
  <conditionalFormatting sqref="G4:J34">
    <cfRule type="cellIs" dxfId="34" priority="11" operator="equal">
      <formula>"E"</formula>
    </cfRule>
  </conditionalFormatting>
  <conditionalFormatting sqref="G4:J34">
    <cfRule type="cellIs" dxfId="33" priority="12" operator="equal">
      <formula>"F"</formula>
    </cfRule>
  </conditionalFormatting>
  <conditionalFormatting sqref="G4:J34">
    <cfRule type="cellIs" dxfId="32" priority="13" operator="equal">
      <formula>"G"</formula>
    </cfRule>
  </conditionalFormatting>
  <conditionalFormatting sqref="G4:J34">
    <cfRule type="cellIs" dxfId="31" priority="14" operator="equal">
      <formula>"H"</formula>
    </cfRule>
  </conditionalFormatting>
  <conditionalFormatting sqref="G4:J34">
    <cfRule type="cellIs" dxfId="30" priority="15" operator="equal">
      <formula>"I"</formula>
    </cfRule>
  </conditionalFormatting>
  <conditionalFormatting sqref="G4:J34">
    <cfRule type="cellIs" dxfId="29" priority="16" operator="equal">
      <formula>"J"</formula>
    </cfRule>
  </conditionalFormatting>
  <conditionalFormatting sqref="G4:J34">
    <cfRule type="cellIs" dxfId="28" priority="17" operator="equal">
      <formula>"K"</formula>
    </cfRule>
  </conditionalFormatting>
  <conditionalFormatting sqref="G4:J34">
    <cfRule type="cellIs" dxfId="27" priority="18" operator="equal">
      <formula>"L"</formula>
    </cfRule>
  </conditionalFormatting>
  <conditionalFormatting sqref="G4:J34">
    <cfRule type="cellIs" dxfId="26" priority="19" operator="equal">
      <formula>"M"</formula>
    </cfRule>
  </conditionalFormatting>
  <conditionalFormatting sqref="G4:J34">
    <cfRule type="cellIs" dxfId="25" priority="20" operator="equal">
      <formula>"N"</formula>
    </cfRule>
  </conditionalFormatting>
  <conditionalFormatting sqref="G4:J34">
    <cfRule type="cellIs" dxfId="24" priority="21" operator="equal">
      <formula>"O"</formula>
    </cfRule>
  </conditionalFormatting>
  <conditionalFormatting sqref="G4:J34">
    <cfRule type="cellIs" dxfId="23" priority="22" operator="equal">
      <formula>"Z"</formula>
    </cfRule>
  </conditionalFormatting>
  <conditionalFormatting sqref="G4:J34">
    <cfRule type="cellIs" dxfId="22" priority="23" operator="equal">
      <formula>"P"</formula>
    </cfRule>
  </conditionalFormatting>
  <conditionalFormatting sqref="G4:J34">
    <cfRule type="cellIs" dxfId="21" priority="24" operator="equal">
      <formula>"Q"</formula>
    </cfRule>
  </conditionalFormatting>
  <conditionalFormatting sqref="G4:J34">
    <cfRule type="cellIs" dxfId="20" priority="25" operator="equal">
      <formula>"R"</formula>
    </cfRule>
  </conditionalFormatting>
  <conditionalFormatting sqref="L4:N34 O4:O33 P4:P11 S4:U34 V4:V33 W4:W11 Z4:AB34 AC4:AJ33 P13:P33 W13:W33">
    <cfRule type="cellIs" dxfId="19" priority="26" operator="between">
      <formula>0</formula>
      <formula>69</formula>
    </cfRule>
  </conditionalFormatting>
  <conditionalFormatting sqref="L4:N34 O4:O33 P4:P11 S4:U34 V4:V33 W4:W11 Z4:AB34 AC4:AJ33 P13:P33 W13:W33">
    <cfRule type="cellIs" dxfId="18" priority="27" operator="between">
      <formula>70</formula>
      <formula>79</formula>
    </cfRule>
  </conditionalFormatting>
  <conditionalFormatting sqref="L4:N34 O4:O33 P4:P11 S4:U34 V4:V33 W4:W11 Z4:AB34 AC4:AJ33 P13:P33 W13:W33">
    <cfRule type="cellIs" dxfId="17" priority="28" operator="between">
      <formula>80</formula>
      <formula>89</formula>
    </cfRule>
  </conditionalFormatting>
  <conditionalFormatting sqref="L4:N34 O4:O33 P4:P11 S4:U34 V4:V33 W4:W11 Z4:AB34 AC4:AJ33 P13:P33 W13:W33">
    <cfRule type="cellIs" dxfId="16" priority="29" operator="between">
      <formula>90</formula>
      <formula>100</formula>
    </cfRule>
  </conditionalFormatting>
  <conditionalFormatting sqref="Q4:Q34 X4:X34 AK4:AK34">
    <cfRule type="cellIs" dxfId="15" priority="30" operator="between">
      <formula>35</formula>
      <formula>100</formula>
    </cfRule>
  </conditionalFormatting>
  <conditionalFormatting sqref="Q4:Q34 X4:X34 AK4:AK34">
    <cfRule type="cellIs" dxfId="14" priority="31" operator="between">
      <formula>0</formula>
      <formula>34</formula>
    </cfRule>
  </conditionalFormatting>
  <conditionalFormatting sqref="G4:J34">
    <cfRule type="containsText" dxfId="13" priority="32" operator="containsText" text="S">
      <formula>NOT(ISERROR(SEARCH(("S"),(G4))))</formula>
    </cfRule>
  </conditionalFormatting>
  <conditionalFormatting sqref="G4:J34">
    <cfRule type="containsText" dxfId="12" priority="33" operator="containsText" text="T">
      <formula>NOT(ISERROR(SEARCH(("T"),(G4))))</formula>
    </cfRule>
  </conditionalFormatting>
  <conditionalFormatting sqref="G4:J34">
    <cfRule type="containsText" dxfId="11" priority="34" operator="containsText" text="U">
      <formula>NOT(ISERROR(SEARCH(("U"),(G4))))</formula>
    </cfRule>
  </conditionalFormatting>
  <conditionalFormatting sqref="G4:G34">
    <cfRule type="containsText" dxfId="10" priority="35" operator="containsText" text="V">
      <formula>NOT(ISERROR(SEARCH(("V"),(G4))))</formula>
    </cfRule>
  </conditionalFormatting>
  <conditionalFormatting sqref="H4:J34">
    <cfRule type="containsText" dxfId="9" priority="36" operator="containsText" text="V">
      <formula>NOT(ISERROR(SEARCH(("V"),(H4))))</formula>
    </cfRule>
  </conditionalFormatting>
  <conditionalFormatting sqref="G4:G34">
    <cfRule type="containsText" dxfId="8" priority="37" operator="containsText" text="W">
      <formula>NOT(ISERROR(SEARCH(("W"),(G4))))</formula>
    </cfRule>
  </conditionalFormatting>
  <conditionalFormatting sqref="I4:J34">
    <cfRule type="containsText" dxfId="7" priority="38" operator="containsText" text="W">
      <formula>NOT(ISERROR(SEARCH(("W"),(I4))))</formula>
    </cfRule>
  </conditionalFormatting>
  <conditionalFormatting sqref="G4:G34">
    <cfRule type="containsText" dxfId="6" priority="39" operator="containsText" text="X">
      <formula>NOT(ISERROR(SEARCH(("X"),(G4))))</formula>
    </cfRule>
  </conditionalFormatting>
  <conditionalFormatting sqref="I4:I34">
    <cfRule type="containsText" dxfId="5" priority="40" operator="containsText" text="X">
      <formula>NOT(ISERROR(SEARCH(("X"),(I4))))</formula>
    </cfRule>
  </conditionalFormatting>
  <conditionalFormatting sqref="J4:J34">
    <cfRule type="containsText" dxfId="4" priority="41" operator="containsText" text="X">
      <formula>NOT(ISERROR(SEARCH(("X"),(J4))))</formula>
    </cfRule>
  </conditionalFormatting>
  <conditionalFormatting sqref="G4:I34">
    <cfRule type="containsText" dxfId="3" priority="42" operator="containsText" text="Y">
      <formula>NOT(ISERROR(SEARCH(("Y"),(G4))))</formula>
    </cfRule>
  </conditionalFormatting>
  <conditionalFormatting sqref="I4:J34">
    <cfRule type="containsText" dxfId="2" priority="43" operator="containsText" text="Y">
      <formula>NOT(ISERROR(SEARCH(("Y"),(I4))))</formula>
    </cfRule>
  </conditionalFormatting>
  <conditionalFormatting sqref="H4:H34">
    <cfRule type="cellIs" dxfId="1" priority="44" operator="equal">
      <formula>"W"</formula>
    </cfRule>
  </conditionalFormatting>
  <conditionalFormatting sqref="H4:H34">
    <cfRule type="cellIs" dxfId="0" priority="45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Opie</vt:lpstr>
      <vt:lpstr>Kovacs</vt:lpstr>
      <vt:lpstr>Haslam</vt:lpstr>
      <vt:lpstr>Morales</vt:lpstr>
      <vt:lpstr>RomneyChen- Red</vt:lpstr>
      <vt:lpstr>RomneyChen- Blue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2023-03-16T16:24:26Z</dcterms:modified>
</cp:coreProperties>
</file>